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3"/>
  </bookViews>
  <sheets>
    <sheet name="стр1 (2)" sheetId="1" r:id="rId1"/>
    <sheet name="Лист1" sheetId="2" r:id="rId2"/>
    <sheet name="стр1" sheetId="3" r:id="rId3"/>
    <sheet name="от победителя" sheetId="4" r:id="rId4"/>
  </sheets>
  <definedNames>
    <definedName name="_xlnm.Print_Titles" localSheetId="1">'Лист1'!$A:$B,'Лист1'!$7:$8</definedName>
    <definedName name="_xlnm.Print_Titles" localSheetId="3">'от победителя'!$A:$B,'от победителя'!$7:$7</definedName>
    <definedName name="_xlnm.Print_Area" localSheetId="1">'Лист1'!$A$1:$H$76</definedName>
    <definedName name="_xlnm.Print_Area" localSheetId="2">'стр1'!$A$1:$DD$296</definedName>
    <definedName name="_xlnm.Print_Area" localSheetId="0">'стр1 (2)'!$A$1:$BU$296</definedName>
  </definedNames>
  <calcPr calcMode="manual" fullCalcOnLoad="1"/>
</workbook>
</file>

<file path=xl/sharedStrings.xml><?xml version="1.0" encoding="utf-8"?>
<sst xmlns="http://schemas.openxmlformats.org/spreadsheetml/2006/main" count="1386" uniqueCount="408">
  <si>
    <t>Приложение № 3
к Правилам проведения органом местного самоуправления открытого конкурса
по отбору управляющей организации
для управления многоквартирным домом</t>
  </si>
  <si>
    <t>Утверждаю</t>
  </si>
  <si>
    <t>(должность, ф.и.о. руководителя органа</t>
  </si>
  <si>
    <t>местного самоуправления, являющегося организатором конкурса,</t>
  </si>
  <si>
    <t>почтовый индекс и адрес, телефон,</t>
  </si>
  <si>
    <t>факс, адрес электронной почты)</t>
  </si>
  <si>
    <t>"</t>
  </si>
  <si>
    <t xml:space="preserve"> г.</t>
  </si>
  <si>
    <t>(дата утверждения)</t>
  </si>
  <si>
    <t>ПЕРЕЧЕНЬ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</si>
  <si>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</si>
  <si>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</si>
  <si>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</si>
  <si>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</si>
  <si>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Периодичность</t>
  </si>
  <si>
    <t>Годовая плата (рублей)</t>
  </si>
  <si>
    <t>Стоимость
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</si>
  <si>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</si>
  <si>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</si>
  <si>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раз(а) в неделю</t>
  </si>
  <si>
    <t>2. Очистка и влажная уборка мусорных камер</t>
  </si>
  <si>
    <t>3. Мытье и протирка закрывающих устройств мусоропровода</t>
  </si>
  <si>
    <t>раз(а) в месяц</t>
  </si>
  <si>
    <t>4. Протирка пыли с колпаков светильников, подоконников в помещениях общего пользования</t>
  </si>
  <si>
    <t>раз(а) в год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</si>
  <si>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</si>
  <si>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</si>
  <si>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</si>
  <si>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</si>
  <si>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</si>
  <si>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II. Уборка земельного участка, входящего в состав общего имущества
многоквартирного дома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</si>
  <si>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</si>
  <si>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</si>
  <si>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</si>
  <si>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</si>
  <si>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</si>
  <si>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</si>
  <si>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</si>
  <si>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</si>
  <si>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</si>
  <si>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</si>
  <si>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</si>
  <si>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</si>
  <si>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</si>
  <si>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</si>
  <si>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20. Ликвидация наледи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</si>
  <si>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</si>
  <si>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</si>
  <si>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</si>
  <si>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</si>
  <si>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</si>
  <si>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</si>
  <si>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</si>
  <si>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</si>
  <si>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</si>
  <si>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</si>
  <si>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</si>
  <si>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</si>
  <si>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</si>
  <si>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</si>
  <si>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раз(а)</t>
  </si>
  <si>
    <t>в год.
Проверка исправности канализационных</t>
  </si>
  <si>
    <t>вытяжек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</si>
  <si>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</si>
  <si>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</si>
  <si>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</si>
  <si>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</si>
  <si>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</si>
  <si>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</si>
  <si>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</si>
  <si>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шт.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</si>
  <si>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</si>
  <si>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</si>
  <si>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</si>
  <si>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>течение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</si>
  <si>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</si>
  <si>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</si>
  <si>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</si>
  <si>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</si>
  <si>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</si>
  <si>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</si>
  <si>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</si>
  <si>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</si>
  <si>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</si>
  <si>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</si>
  <si>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</si>
  <si>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</si>
  <si>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</si>
  <si>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</si>
  <si>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</si>
  <si>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</si>
  <si>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</si>
  <si>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</si>
  <si>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</si>
  <si>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</si>
  <si>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</si>
  <si>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</si>
  <si>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</si>
  <si>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</si>
  <si>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</si>
  <si>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</si>
  <si>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Иные услуги (указать наименование услуг)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</si>
  <si>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</si>
  <si>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</si>
  <si>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</si>
  <si>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</si>
  <si>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</si>
  <si>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</si>
  <si>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</si>
  <si>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</si>
  <si>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</si>
  <si>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</si>
  <si>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</si>
  <si>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</si>
  <si>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</si>
  <si>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</si>
  <si>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</si>
  <si>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</si>
  <si>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</si>
  <si>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</si>
  <si>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</si>
  <si>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</si>
  <si>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
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</si>
  <si>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</si>
  <si>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</si>
  <si>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</si>
  <si>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</si>
  <si>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</si>
  <si>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</si>
  <si>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</si>
  <si>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</si>
  <si>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</si>
  <si>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</si>
  <si>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</si>
  <si>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</si>
  <si>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</si>
  <si>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</si>
  <si>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</si>
  <si>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</si>
  <si>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</si>
  <si>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</si>
  <si>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</si>
  <si>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</si>
  <si>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</si>
  <si>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</si>
  <si>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</si>
  <si>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</si>
  <si>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</si>
  <si>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</si>
  <si>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</si>
  <si>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</si>
  <si>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</si>
  <si>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</si>
  <si>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</si>
  <si>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</si>
  <si>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</si>
  <si>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</si>
  <si>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</si>
  <si>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</si>
  <si>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</si>
  <si>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</si>
  <si>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</si>
  <si>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</si>
  <si>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</si>
  <si>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</si>
  <si>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</si>
  <si>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</si>
  <si>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</si>
  <si>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</si>
  <si>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</si>
  <si>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</si>
  <si>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</si>
  <si>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</si>
  <si>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</si>
  <si>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</si>
  <si>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</si>
  <si>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</si>
  <si>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</si>
  <si>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</si>
  <si>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</si>
  <si>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</si>
  <si>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</si>
  <si>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</si>
  <si>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</si>
  <si>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</si>
  <si>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</si>
  <si>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</si>
  <si>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</si>
  <si>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</si>
  <si>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</si>
  <si>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</si>
  <si>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</si>
  <si>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</si>
  <si>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</si>
  <si>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</si>
  <si>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</si>
  <si>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</si>
  <si>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</si>
  <si>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</si>
  <si>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</si>
  <si>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</si>
  <si>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</si>
  <si>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</si>
  <si>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</si>
  <si>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</si>
  <si>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</si>
  <si>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</si>
  <si>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</si>
  <si>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</si>
  <si>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</si>
  <si>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</si>
  <si>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</si>
  <si>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</si>
  <si>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</si>
  <si>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</si>
  <si>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</si>
  <si>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</si>
  <si>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</si>
  <si>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</si>
  <si>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</si>
  <si>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</si>
  <si>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</si>
  <si>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</si>
  <si>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</si>
  <si>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</si>
  <si>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</si>
  <si>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</si>
  <si>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</si>
  <si>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</si>
  <si>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</si>
  <si>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</si>
  <si>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</si>
  <si>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</si>
  <si>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</si>
  <si>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</si>
  <si>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</si>
  <si>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</si>
  <si>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</si>
  <si>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</si>
  <si>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</si>
  <si>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</si>
  <si>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</si>
  <si>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</si>
  <si>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</si>
  <si>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</si>
  <si>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</si>
  <si>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</si>
  <si>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</si>
  <si>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</si>
  <si>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</si>
  <si>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</si>
  <si>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</si>
  <si>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</si>
  <si>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</si>
  <si>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</si>
  <si>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</si>
  <si>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</si>
  <si>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</si>
  <si>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</si>
  <si>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</si>
  <si>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</si>
  <si>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</si>
  <si>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</si>
  <si>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</si>
  <si>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</si>
  <si>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</si>
  <si>
    <t>Примечания:</t>
  </si>
  <si>
    <t>1.</t>
  </si>
  <si>
    <t>Услуги по управлению, сбору средств с населения в основной и дополнительный перечни работ не включаются, а оцениваются в составе работ и услуг по содержанию и ремонту жилья.</t>
  </si>
  <si>
    <t>2.</t>
  </si>
  <si>
    <t>Перечень работ, их периодичность, стоимость, объемы и материалы, используемые в процессе исполнения работ, устанавливаются организатором конкурса.</t>
  </si>
  <si>
    <t>3.</t>
  </si>
  <si>
    <t>Качество предоставления потребителям коммунальных услуг устанавливается организатором конкурса на основании Правил предоставления коммунальных услуг, утвержденных Правительством Российской Федерации.</t>
  </si>
  <si>
    <t>4.</t>
  </si>
  <si>
    <t>Объемы работ и услуг по содержанию и ремонту общего имущества многоквартирного дома устанавливаются с учетом требований санитарных, пожарных и иных обязательных норм законодательства Российской Федерации.</t>
  </si>
  <si>
    <t>Гарантийный срок на выполненные работы (лет)</t>
  </si>
  <si>
    <t>Объем работ,м3</t>
  </si>
  <si>
    <t>Объем работ,м2</t>
  </si>
  <si>
    <t>Объем работ, м2</t>
  </si>
  <si>
    <t>Объем работ, м пог</t>
  </si>
  <si>
    <t>1. Устранение осадок фундаментов</t>
  </si>
  <si>
    <t>2. Устранение (ремонт) разрушений штукатурки и обшивки</t>
  </si>
  <si>
    <t>3. Окраска стен помещений общего пользования</t>
  </si>
  <si>
    <t>4. Усиление перекрытий</t>
  </si>
  <si>
    <t>5. Устранение протечек кровли</t>
  </si>
  <si>
    <t>6. Восстановление (ремонт) дверей в помещениях общего пользования</t>
  </si>
  <si>
    <t>7. Восстановление (ремонт) окон в помещениях общего пользования</t>
  </si>
  <si>
    <t>8. Смена разбитых стекол</t>
  </si>
  <si>
    <t>9. Ремонт крылец</t>
  </si>
  <si>
    <t>Наименование работ</t>
  </si>
  <si>
    <t>Показатель</t>
  </si>
  <si>
    <t>10. Ремонт, замена внутридомовых электрических сетей</t>
  </si>
  <si>
    <t>11. Ремонт тротуаров</t>
  </si>
  <si>
    <t>Приложение № 4</t>
  </si>
  <si>
    <t>к Извещению о проведении</t>
  </si>
  <si>
    <t>открытого конкурса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</si>
  <si>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являющегося объектом конкурса</t>
  </si>
  <si>
    <t>2-х этажные благоустроенные дома</t>
  </si>
  <si>
    <t>2-х этажные деревянные здания с печным отоплением, водоснабжением, канализацией</t>
  </si>
  <si>
    <t>Котласская, 28</t>
  </si>
  <si>
    <t>Шабалина, 19</t>
  </si>
  <si>
    <t>Р. Люксембург, 68</t>
  </si>
  <si>
    <t>Лот № 1 Ломоносовский территориальный округ</t>
  </si>
  <si>
    <t>общая площадь жилых помещений</t>
  </si>
  <si>
    <t>Площадь  застройки</t>
  </si>
  <si>
    <t>площадь, кровли, м²</t>
  </si>
  <si>
    <t>12. Ремонт печей, в том числе топливной камеры, дымоходов, топочной арматуры</t>
  </si>
  <si>
    <t>Стоимость работ в месяц на 1 кв.м. общей площади жилый помещений, руб.</t>
  </si>
  <si>
    <t>Стоимость работ   руб.</t>
  </si>
  <si>
    <t>Стоимость работ (рублей)</t>
  </si>
  <si>
    <t>1 раз в год</t>
  </si>
  <si>
    <t>Количество печей</t>
  </si>
  <si>
    <t>Перечень дополнительных работ по содержанию и ремонту общего имущества собственников помещений в многоквартирном доме,  являющемся объектом конкурса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</si>
  <si>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</si>
  <si>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</si>
  <si>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</si>
  <si>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</si>
  <si>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</si>
  <si>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,</t>
  </si>
  <si>
    <t>о проведении открытого конкурса</t>
  </si>
  <si>
    <t>Приложение №4</t>
  </si>
  <si>
    <t>Лот № 2 Маймаксанский  территориальный округ</t>
  </si>
  <si>
    <t>ул. М. Новова, 1</t>
  </si>
  <si>
    <t>ул. М. Новова, 2</t>
  </si>
  <si>
    <t>ул. М. Новова, 7</t>
  </si>
  <si>
    <t>ул. М. Новова, 8</t>
  </si>
  <si>
    <t>ул. М. Новова, 14</t>
  </si>
  <si>
    <t>ул. М. Новова, 15</t>
  </si>
  <si>
    <t>ул. М. Новова, 12</t>
  </si>
  <si>
    <t>ул. М. Новова, 13</t>
  </si>
  <si>
    <t>ул. М. Новова, 10</t>
  </si>
  <si>
    <t>ул. М. Новова, 11</t>
  </si>
  <si>
    <t>ул. М. Новова, 6</t>
  </si>
  <si>
    <t>ул. Победы, 146</t>
  </si>
  <si>
    <t>ул. Победы, 100, корп. 1</t>
  </si>
  <si>
    <t>ул. Победы, 102</t>
  </si>
  <si>
    <t>ул. Победы, 104</t>
  </si>
  <si>
    <t>ул. Победы, 104, корп. 1</t>
  </si>
  <si>
    <t>ул. Победы, 106</t>
  </si>
  <si>
    <t>ул. Победы, 80, корп. 1</t>
  </si>
  <si>
    <t>ул. Победы, 57</t>
  </si>
  <si>
    <t>ул. Сибирская, 11</t>
  </si>
  <si>
    <t>ул. Сибирская, 31</t>
  </si>
  <si>
    <t>ул. М.Новова, 21</t>
  </si>
  <si>
    <t>ул. М.Новова, 18</t>
  </si>
  <si>
    <t>ул. Победы, 132, корп. 1</t>
  </si>
  <si>
    <t>ул. Победы, 134</t>
  </si>
  <si>
    <t>ул. Победы, 136</t>
  </si>
  <si>
    <t>ул. Победы, 138</t>
  </si>
  <si>
    <t>ул. Победы, 142</t>
  </si>
  <si>
    <t>ул. Победы, 142, корп. 1</t>
  </si>
  <si>
    <t>ул. Победы, 92</t>
  </si>
  <si>
    <t>ул. Победы, 94</t>
  </si>
  <si>
    <t>ул. Победы, 96</t>
  </si>
  <si>
    <t>ул. Победы, 98, корп. 1</t>
  </si>
  <si>
    <t>ул. Победы, 100</t>
  </si>
  <si>
    <t>ул. Победы, 106, корп. 2</t>
  </si>
  <si>
    <t>ул. Стахановская, 47</t>
  </si>
  <si>
    <t>ул. Победы, 118</t>
  </si>
  <si>
    <t>ул. Победы, 85</t>
  </si>
  <si>
    <t>ул. Победы, 156</t>
  </si>
  <si>
    <t>ул. Победы, 156, корп. 1</t>
  </si>
  <si>
    <t>ул. Победы, 158</t>
  </si>
  <si>
    <t>ул. Победы, 144, корп. 1</t>
  </si>
  <si>
    <t>ул. Победы, 120</t>
  </si>
  <si>
    <t>ул. Победы, 118, корп. 1</t>
  </si>
  <si>
    <t>ул. Победы, 120, корп. 1</t>
  </si>
  <si>
    <t>ул. Победы, 75</t>
  </si>
  <si>
    <t>ул. Родионова, 4</t>
  </si>
  <si>
    <t>ул. Родионова, 8</t>
  </si>
  <si>
    <t>ул. Родионова, 20</t>
  </si>
  <si>
    <t>ул. Сибирская, 33</t>
  </si>
  <si>
    <t>ул. Сибирская, 28</t>
  </si>
  <si>
    <t>ул. Сибирская, 29</t>
  </si>
  <si>
    <t>ул. Сибирская, 32</t>
  </si>
  <si>
    <t>ул. Победы, 76</t>
  </si>
  <si>
    <t>ул. Победы, 82, корп. 1</t>
  </si>
  <si>
    <t>ул. Победы, 51</t>
  </si>
  <si>
    <t>ул. Родионова, 3</t>
  </si>
  <si>
    <t>ул. Сибирская, 38</t>
  </si>
  <si>
    <t>ул. Сибирская, 30</t>
  </si>
  <si>
    <t>ул. Стахановская, 45</t>
  </si>
  <si>
    <t>ул. Стахановская, 46</t>
  </si>
  <si>
    <t>ул. Победы, 122</t>
  </si>
  <si>
    <t>ул. М.Новова, 16</t>
  </si>
  <si>
    <t>ул. М.Новова, 19</t>
  </si>
  <si>
    <t>ул. М.Новова, 23</t>
  </si>
  <si>
    <t>ул. М.Новова, 28</t>
  </si>
  <si>
    <t>ул. Стахановская, 43</t>
  </si>
  <si>
    <t>ул. Родионова, 17</t>
  </si>
  <si>
    <t>ул. Междуречье, 35, корп. 1</t>
  </si>
  <si>
    <t>ул. Сибирская, 35</t>
  </si>
  <si>
    <t>ул. Победы, 59</t>
  </si>
  <si>
    <t>ул. Родионова, 13</t>
  </si>
  <si>
    <t>ул. М.Новова, 29</t>
  </si>
  <si>
    <t>ул. Стаханоская, 41</t>
  </si>
  <si>
    <t>ул. М.Новова, 33</t>
  </si>
  <si>
    <t>ул. Победы, 148</t>
  </si>
  <si>
    <t>ул. Победы, 78</t>
  </si>
  <si>
    <t>ул. Победы, 82</t>
  </si>
  <si>
    <t>ул. Победы, 55</t>
  </si>
  <si>
    <t>ул. Победы, 150</t>
  </si>
  <si>
    <t>ул. Родионова, 7</t>
  </si>
  <si>
    <t>ул. Сибирская, 34</t>
  </si>
  <si>
    <t>ул. Сибирская, 36</t>
  </si>
  <si>
    <t>ул. Сибирская, 5</t>
  </si>
  <si>
    <t xml:space="preserve">к Извещению и документации </t>
  </si>
  <si>
    <t>Наименование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</si>
</sst>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11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164" fontId="1" fillId="0" borderId="10" xfId="0" applyNumberFormat="1" applyFont="1" applyFill="1" applyBorder="1" applyAlignment="1" applyProtection="1">
      <alignment vertical="center" wrapText="1"/>
      <protection hidden="1"/>
    </xf>
    <xf numFmtId="16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165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/>
    </xf>
    <xf numFmtId="0" fontId="2" fillId="0" borderId="0" xfId="0" applyFont="1" applyAlignment="1">
      <alignment horizontal="left"/>
    </xf>
    <xf numFmtId="0" fontId="1" fillId="0" borderId="22" xfId="0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2" fillId="0" borderId="23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2" fontId="0" fillId="0" borderId="10" xfId="0" applyNumberForma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5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166" fontId="8" fillId="33" borderId="2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2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/>
    </xf>
    <xf numFmtId="165" fontId="3" fillId="33" borderId="28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164" fontId="3" fillId="33" borderId="28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49" fontId="51" fillId="33" borderId="0" xfId="0" applyNumberFormat="1" applyFont="1" applyFill="1" applyAlignment="1" applyProtection="1">
      <alignment/>
      <protection/>
    </xf>
    <xf numFmtId="49" fontId="3" fillId="33" borderId="0" xfId="0" applyNumberFormat="1" applyFont="1" applyFill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2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49" fontId="3" fillId="33" borderId="0" xfId="0" applyNumberFormat="1" applyFont="1" applyFill="1" applyAlignment="1" applyProtection="1">
      <alignment horizontal="center"/>
      <protection/>
    </xf>
    <xf numFmtId="0" fontId="0" fillId="33" borderId="0" xfId="0" applyFont="1" applyFill="1" applyBorder="1" applyAlignment="1">
      <alignment/>
    </xf>
    <xf numFmtId="4" fontId="3" fillId="33" borderId="10" xfId="0" applyNumberFormat="1" applyFont="1" applyFill="1" applyBorder="1" applyAlignment="1">
      <alignment horizontal="center" vertical="center" wrapText="1"/>
    </xf>
    <xf numFmtId="2" fontId="3" fillId="33" borderId="25" xfId="0" applyNumberFormat="1" applyFont="1" applyFill="1" applyBorder="1" applyAlignment="1">
      <alignment horizontal="center"/>
    </xf>
    <xf numFmtId="2" fontId="3" fillId="33" borderId="27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164" fontId="3" fillId="33" borderId="28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26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4" fontId="3" fillId="33" borderId="25" xfId="0" applyNumberFormat="1" applyFont="1" applyFill="1" applyBorder="1" applyAlignment="1">
      <alignment horizontal="center"/>
    </xf>
    <xf numFmtId="4" fontId="3" fillId="33" borderId="28" xfId="0" applyNumberFormat="1" applyFont="1" applyFill="1" applyBorder="1" applyAlignment="1">
      <alignment horizontal="center"/>
    </xf>
    <xf numFmtId="4" fontId="3" fillId="33" borderId="27" xfId="0" applyNumberFormat="1" applyFont="1" applyFill="1" applyBorder="1" applyAlignment="1">
      <alignment horizontal="center"/>
    </xf>
    <xf numFmtId="164" fontId="3" fillId="33" borderId="21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0" borderId="0" xfId="0" applyFont="1" applyBorder="1" applyAlignment="1">
      <alignment vertical="center" wrapText="1"/>
    </xf>
    <xf numFmtId="164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5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top"/>
    </xf>
    <xf numFmtId="0" fontId="2" fillId="0" borderId="17" xfId="0" applyFont="1" applyBorder="1" applyAlignment="1">
      <alignment horizontal="left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0" xfId="0" applyFont="1" applyAlignment="1">
      <alignment horizontal="justify" vertical="top" wrapText="1"/>
    </xf>
    <xf numFmtId="0" fontId="1" fillId="0" borderId="0" xfId="0" applyFont="1" applyAlignment="1">
      <alignment horizontal="left" vertical="top" wrapText="1"/>
    </xf>
    <xf numFmtId="0" fontId="2" fillId="0" borderId="2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9" fillId="0" borderId="2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left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8" fillId="33" borderId="0" xfId="0" applyNumberFormat="1" applyFont="1" applyFill="1" applyAlignment="1">
      <alignment horizontal="left"/>
    </xf>
    <xf numFmtId="0" fontId="3" fillId="33" borderId="0" xfId="0" applyNumberFormat="1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6"/>
  <sheetViews>
    <sheetView zoomScaleSheetLayoutView="100" zoomScalePageLayoutView="0" workbookViewId="0" topLeftCell="A98">
      <selection activeCell="A124" sqref="A124:A125"/>
    </sheetView>
  </sheetViews>
  <sheetFormatPr defaultColWidth="0.875" defaultRowHeight="12.75"/>
  <cols>
    <col min="1" max="1" width="22.00390625" style="2" customWidth="1"/>
    <col min="2" max="16384" width="0.875" style="2" customWidth="1"/>
  </cols>
  <sheetData>
    <row r="1" spans="33:73" s="1" customFormat="1" ht="78.75" customHeight="1">
      <c r="AG1" s="178" t="s">
        <v>0</v>
      </c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178"/>
      <c r="BQ1" s="178"/>
      <c r="BR1" s="178"/>
      <c r="BS1" s="178"/>
      <c r="BT1" s="178"/>
      <c r="BU1" s="178"/>
    </row>
    <row r="2" s="1" customFormat="1" ht="11.25" customHeight="1"/>
    <row r="3" spans="17:73" ht="15.75">
      <c r="Q3" s="130" t="s">
        <v>1</v>
      </c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</row>
    <row r="4" spans="17:73" ht="23.25" customHeight="1"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</row>
    <row r="5" spans="17:73" s="3" customFormat="1" ht="13.5" customHeight="1">
      <c r="Q5" s="163" t="s">
        <v>2</v>
      </c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</row>
    <row r="6" spans="17:73" ht="15.75"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</row>
    <row r="7" spans="17:73" s="3" customFormat="1" ht="13.5" customHeight="1">
      <c r="Q7" s="163" t="s">
        <v>3</v>
      </c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</row>
    <row r="8" spans="17:73" ht="15.75"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</row>
    <row r="9" spans="17:73" s="3" customFormat="1" ht="13.5" customHeight="1">
      <c r="Q9" s="163" t="s">
        <v>4</v>
      </c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</row>
    <row r="10" spans="17:73" ht="15.75"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</row>
    <row r="11" spans="17:73" s="3" customFormat="1" ht="13.5" customHeight="1">
      <c r="Q11" s="163" t="s">
        <v>5</v>
      </c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</row>
    <row r="12" spans="23:66" ht="15.75">
      <c r="W12" s="2" t="s">
        <v>6</v>
      </c>
      <c r="Y12" s="159"/>
      <c r="Z12" s="159"/>
      <c r="AA12" s="159"/>
      <c r="AB12" s="159"/>
      <c r="AC12" s="159"/>
      <c r="AD12" s="2" t="s">
        <v>6</v>
      </c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60">
        <v>200</v>
      </c>
      <c r="BF12" s="160"/>
      <c r="BG12" s="160"/>
      <c r="BH12" s="160"/>
      <c r="BI12" s="160"/>
      <c r="BJ12" s="160"/>
      <c r="BK12" s="161"/>
      <c r="BL12" s="161"/>
      <c r="BM12" s="161"/>
      <c r="BN12" s="2" t="s">
        <v>7</v>
      </c>
    </row>
    <row r="13" spans="33:56" s="3" customFormat="1" ht="12.75" customHeight="1">
      <c r="AG13" s="163" t="s">
        <v>8</v>
      </c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</row>
    <row r="14" ht="14.25" customHeight="1"/>
    <row r="15" spans="1:73" s="5" customFormat="1" ht="16.5">
      <c r="A15" s="162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</row>
    <row r="16" spans="1:73" s="5" customFormat="1" ht="19.5" customHeight="1">
      <c r="A16" s="162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</row>
    <row r="17" spans="1:73" s="5" customFormat="1" ht="15.75" customHeight="1">
      <c r="A17" s="162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</row>
    <row r="18" spans="1:73" s="5" customFormat="1" ht="15.75" customHeight="1">
      <c r="A18" s="162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</row>
    <row r="19" spans="1:73" s="5" customFormat="1" ht="13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</row>
    <row r="20" spans="1:73" ht="15.75" customHeight="1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</row>
    <row r="21" ht="10.5" customHeight="1"/>
    <row r="22" spans="1:73" ht="82.5" customHeight="1">
      <c r="A22" s="126"/>
      <c r="B22" s="126"/>
      <c r="C22" s="126"/>
      <c r="D22" s="126"/>
      <c r="E22" s="126"/>
      <c r="F22" s="126"/>
      <c r="G22" s="126"/>
      <c r="H22" s="126"/>
      <c r="I22" s="126"/>
      <c r="J22" s="126" t="s">
        <v>14</v>
      </c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 t="s">
        <v>15</v>
      </c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 t="s">
        <v>16</v>
      </c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</row>
    <row r="23" spans="1:73" ht="17.25" customHeight="1">
      <c r="A23" s="126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</row>
    <row r="24" spans="1:73" ht="15.75" customHeight="1">
      <c r="A24" s="135" t="s">
        <v>18</v>
      </c>
      <c r="B24" s="135"/>
      <c r="C24" s="135"/>
      <c r="D24" s="135"/>
      <c r="E24" s="135"/>
      <c r="F24" s="135"/>
      <c r="G24" s="135"/>
      <c r="H24" s="135"/>
      <c r="I24" s="136"/>
      <c r="J24" s="7"/>
      <c r="K24" s="153"/>
      <c r="L24" s="153"/>
      <c r="M24" s="153"/>
      <c r="N24" s="153"/>
      <c r="O24" s="153"/>
      <c r="P24" s="153"/>
      <c r="Q24" s="8"/>
      <c r="R24" s="9" t="s">
        <v>19</v>
      </c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10"/>
      <c r="AK24" s="141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3"/>
      <c r="BC24" s="141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3"/>
    </row>
    <row r="25" spans="1:73" ht="33" customHeight="1">
      <c r="A25" s="139"/>
      <c r="B25" s="139"/>
      <c r="C25" s="139"/>
      <c r="D25" s="139"/>
      <c r="E25" s="139"/>
      <c r="F25" s="139"/>
      <c r="G25" s="139"/>
      <c r="H25" s="139"/>
      <c r="I25" s="140"/>
      <c r="J25" s="154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6"/>
      <c r="AK25" s="147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9"/>
      <c r="BC25" s="147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9"/>
    </row>
    <row r="26" spans="1:73" ht="15.75" customHeight="1">
      <c r="A26" s="135" t="s">
        <v>20</v>
      </c>
      <c r="B26" s="135"/>
      <c r="C26" s="135"/>
      <c r="D26" s="135"/>
      <c r="E26" s="135"/>
      <c r="F26" s="135"/>
      <c r="G26" s="135"/>
      <c r="H26" s="135"/>
      <c r="I26" s="136"/>
      <c r="J26" s="7"/>
      <c r="K26" s="153"/>
      <c r="L26" s="153"/>
      <c r="M26" s="153"/>
      <c r="N26" s="153"/>
      <c r="O26" s="153"/>
      <c r="P26" s="153"/>
      <c r="Q26" s="8"/>
      <c r="R26" s="9" t="s">
        <v>19</v>
      </c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10"/>
      <c r="AK26" s="141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3"/>
      <c r="BC26" s="141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3"/>
    </row>
    <row r="27" spans="1:73" ht="17.25" customHeight="1">
      <c r="A27" s="139"/>
      <c r="B27" s="139"/>
      <c r="C27" s="139"/>
      <c r="D27" s="139"/>
      <c r="E27" s="139"/>
      <c r="F27" s="139"/>
      <c r="G27" s="139"/>
      <c r="H27" s="139"/>
      <c r="I27" s="140"/>
      <c r="J27" s="154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6"/>
      <c r="AK27" s="147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9"/>
      <c r="BC27" s="147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9"/>
    </row>
    <row r="28" spans="1:73" ht="15.75" customHeight="1">
      <c r="A28" s="135" t="s">
        <v>21</v>
      </c>
      <c r="B28" s="135"/>
      <c r="C28" s="135"/>
      <c r="D28" s="135"/>
      <c r="E28" s="135"/>
      <c r="F28" s="135"/>
      <c r="G28" s="135"/>
      <c r="H28" s="135"/>
      <c r="I28" s="136"/>
      <c r="J28" s="7"/>
      <c r="K28" s="153"/>
      <c r="L28" s="153"/>
      <c r="M28" s="153"/>
      <c r="N28" s="153"/>
      <c r="O28" s="153"/>
      <c r="P28" s="153"/>
      <c r="Q28" s="8"/>
      <c r="R28" s="157" t="s">
        <v>22</v>
      </c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8"/>
      <c r="AK28" s="141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3"/>
      <c r="BC28" s="141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3"/>
    </row>
    <row r="29" spans="1:73" ht="17.25" customHeight="1">
      <c r="A29" s="139"/>
      <c r="B29" s="139"/>
      <c r="C29" s="139"/>
      <c r="D29" s="139"/>
      <c r="E29" s="139"/>
      <c r="F29" s="139"/>
      <c r="G29" s="139"/>
      <c r="H29" s="139"/>
      <c r="I29" s="140"/>
      <c r="J29" s="154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6"/>
      <c r="AK29" s="147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9"/>
      <c r="BC29" s="147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9"/>
    </row>
    <row r="30" spans="1:73" ht="15.75" customHeight="1">
      <c r="A30" s="135" t="s">
        <v>23</v>
      </c>
      <c r="B30" s="135"/>
      <c r="C30" s="135"/>
      <c r="D30" s="135"/>
      <c r="E30" s="135"/>
      <c r="F30" s="135"/>
      <c r="G30" s="135"/>
      <c r="H30" s="135"/>
      <c r="I30" s="136"/>
      <c r="J30" s="7"/>
      <c r="K30" s="153"/>
      <c r="L30" s="153"/>
      <c r="M30" s="153"/>
      <c r="N30" s="153"/>
      <c r="O30" s="153"/>
      <c r="P30" s="153"/>
      <c r="Q30" s="8"/>
      <c r="R30" s="157" t="s">
        <v>24</v>
      </c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8"/>
      <c r="AK30" s="141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3"/>
      <c r="BC30" s="141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3"/>
    </row>
    <row r="31" spans="1:73" ht="33.75" customHeight="1">
      <c r="A31" s="139"/>
      <c r="B31" s="139"/>
      <c r="C31" s="139"/>
      <c r="D31" s="139"/>
      <c r="E31" s="139"/>
      <c r="F31" s="139"/>
      <c r="G31" s="139"/>
      <c r="H31" s="139"/>
      <c r="I31" s="140"/>
      <c r="J31" s="154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6"/>
      <c r="AK31" s="147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9"/>
      <c r="BC31" s="147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9"/>
    </row>
    <row r="32" spans="1:73" ht="15.75" customHeight="1">
      <c r="A32" s="135" t="s">
        <v>25</v>
      </c>
      <c r="B32" s="135"/>
      <c r="C32" s="135"/>
      <c r="D32" s="135"/>
      <c r="E32" s="135"/>
      <c r="F32" s="135"/>
      <c r="G32" s="135"/>
      <c r="H32" s="135"/>
      <c r="I32" s="136"/>
      <c r="J32" s="7"/>
      <c r="K32" s="153"/>
      <c r="L32" s="153"/>
      <c r="M32" s="153"/>
      <c r="N32" s="153"/>
      <c r="O32" s="153"/>
      <c r="P32" s="153"/>
      <c r="Q32" s="8"/>
      <c r="R32" s="157" t="s">
        <v>24</v>
      </c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8"/>
      <c r="AK32" s="141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3"/>
      <c r="BC32" s="141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3"/>
    </row>
    <row r="33" spans="1:73" ht="33" customHeight="1">
      <c r="A33" s="139"/>
      <c r="B33" s="139"/>
      <c r="C33" s="139"/>
      <c r="D33" s="139"/>
      <c r="E33" s="139"/>
      <c r="F33" s="139"/>
      <c r="G33" s="139"/>
      <c r="H33" s="139"/>
      <c r="I33" s="140"/>
      <c r="J33" s="154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6"/>
      <c r="AK33" s="147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9"/>
      <c r="BC33" s="147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9"/>
    </row>
    <row r="34" spans="1:73" ht="15.75" customHeight="1">
      <c r="A34" s="135" t="s">
        <v>26</v>
      </c>
      <c r="B34" s="135"/>
      <c r="C34" s="135"/>
      <c r="D34" s="135"/>
      <c r="E34" s="135"/>
      <c r="F34" s="135"/>
      <c r="G34" s="135"/>
      <c r="H34" s="135"/>
      <c r="I34" s="136"/>
      <c r="J34" s="7"/>
      <c r="K34" s="153"/>
      <c r="L34" s="153"/>
      <c r="M34" s="153"/>
      <c r="N34" s="153"/>
      <c r="O34" s="153"/>
      <c r="P34" s="153"/>
      <c r="Q34" s="8"/>
      <c r="R34" s="157" t="s">
        <v>24</v>
      </c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8"/>
      <c r="AK34" s="141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3"/>
      <c r="BC34" s="141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3"/>
    </row>
    <row r="35" spans="1:73" ht="17.25" customHeight="1">
      <c r="A35" s="139"/>
      <c r="B35" s="139"/>
      <c r="C35" s="139"/>
      <c r="D35" s="139"/>
      <c r="E35" s="139"/>
      <c r="F35" s="139"/>
      <c r="G35" s="139"/>
      <c r="H35" s="139"/>
      <c r="I35" s="140"/>
      <c r="J35" s="154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6"/>
      <c r="AK35" s="147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9"/>
      <c r="BC35" s="147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9"/>
    </row>
    <row r="36" spans="1:73" ht="15.75" customHeight="1">
      <c r="A36" s="135" t="s">
        <v>27</v>
      </c>
      <c r="B36" s="135"/>
      <c r="C36" s="135"/>
      <c r="D36" s="135"/>
      <c r="E36" s="135"/>
      <c r="F36" s="135"/>
      <c r="G36" s="135"/>
      <c r="H36" s="135"/>
      <c r="I36" s="136"/>
      <c r="J36" s="7"/>
      <c r="K36" s="153"/>
      <c r="L36" s="153"/>
      <c r="M36" s="153"/>
      <c r="N36" s="153"/>
      <c r="O36" s="153"/>
      <c r="P36" s="153"/>
      <c r="Q36" s="8"/>
      <c r="R36" s="9" t="s">
        <v>24</v>
      </c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10"/>
      <c r="AK36" s="141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3"/>
      <c r="BC36" s="141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3"/>
    </row>
    <row r="37" spans="1:73" ht="3.75" customHeight="1">
      <c r="A37" s="139"/>
      <c r="B37" s="139"/>
      <c r="C37" s="139"/>
      <c r="D37" s="139"/>
      <c r="E37" s="139"/>
      <c r="F37" s="139"/>
      <c r="G37" s="139"/>
      <c r="H37" s="139"/>
      <c r="I37" s="140"/>
      <c r="J37" s="154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6"/>
      <c r="AK37" s="147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9"/>
      <c r="BC37" s="147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9"/>
    </row>
    <row r="38" spans="1:73" ht="15.75">
      <c r="A38" s="139" t="s">
        <v>28</v>
      </c>
      <c r="B38" s="139"/>
      <c r="C38" s="139"/>
      <c r="D38" s="139"/>
      <c r="E38" s="139"/>
      <c r="F38" s="139"/>
      <c r="G38" s="139"/>
      <c r="H38" s="139"/>
      <c r="I38" s="140"/>
      <c r="J38" s="14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2"/>
      <c r="AK38" s="147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9"/>
      <c r="BC38" s="147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9"/>
    </row>
    <row r="39" spans="1:73" ht="48" customHeight="1">
      <c r="A39" s="139" t="s">
        <v>29</v>
      </c>
      <c r="B39" s="139"/>
      <c r="C39" s="139"/>
      <c r="D39" s="139"/>
      <c r="E39" s="139"/>
      <c r="F39" s="139"/>
      <c r="G39" s="139"/>
      <c r="H39" s="139"/>
      <c r="I39" s="140"/>
      <c r="J39" s="14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2"/>
      <c r="AK39" s="147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9"/>
      <c r="BC39" s="147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9"/>
    </row>
    <row r="40" spans="1:73" ht="64.5" customHeight="1">
      <c r="A40" s="126"/>
      <c r="B40" s="126"/>
      <c r="C40" s="126"/>
      <c r="D40" s="126"/>
      <c r="E40" s="126"/>
      <c r="F40" s="126"/>
      <c r="G40" s="126"/>
      <c r="H40" s="126"/>
      <c r="I40" s="126"/>
      <c r="J40" s="126" t="s">
        <v>14</v>
      </c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 t="s">
        <v>15</v>
      </c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 t="s">
        <v>16</v>
      </c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</row>
    <row r="41" spans="1:73" ht="32.25" customHeight="1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</row>
    <row r="42" spans="1:73" ht="15.75" customHeight="1">
      <c r="A42" s="135" t="s">
        <v>31</v>
      </c>
      <c r="B42" s="135"/>
      <c r="C42" s="135"/>
      <c r="D42" s="135"/>
      <c r="E42" s="135"/>
      <c r="F42" s="135"/>
      <c r="G42" s="135"/>
      <c r="H42" s="135"/>
      <c r="I42" s="136"/>
      <c r="J42" s="7"/>
      <c r="K42" s="153"/>
      <c r="L42" s="153"/>
      <c r="M42" s="153"/>
      <c r="N42" s="153"/>
      <c r="O42" s="153"/>
      <c r="P42" s="153"/>
      <c r="Q42" s="8"/>
      <c r="R42" s="9" t="s">
        <v>19</v>
      </c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10"/>
      <c r="AK42" s="141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3"/>
      <c r="BC42" s="141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3"/>
    </row>
    <row r="43" spans="1:73" ht="17.25" customHeight="1">
      <c r="A43" s="139"/>
      <c r="B43" s="139"/>
      <c r="C43" s="139"/>
      <c r="D43" s="139"/>
      <c r="E43" s="139"/>
      <c r="F43" s="139"/>
      <c r="G43" s="139"/>
      <c r="H43" s="139"/>
      <c r="I43" s="140"/>
      <c r="J43" s="154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6"/>
      <c r="AK43" s="147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9"/>
      <c r="BC43" s="147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9"/>
    </row>
    <row r="44" spans="1:73" ht="17.25" customHeight="1">
      <c r="A44" s="139" t="s">
        <v>32</v>
      </c>
      <c r="B44" s="139"/>
      <c r="C44" s="139"/>
      <c r="D44" s="139"/>
      <c r="E44" s="139"/>
      <c r="F44" s="139"/>
      <c r="G44" s="139"/>
      <c r="H44" s="139"/>
      <c r="I44" s="140"/>
      <c r="J44" s="14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6"/>
      <c r="AK44" s="147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9"/>
      <c r="BC44" s="147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9"/>
    </row>
    <row r="45" spans="1:73" ht="15.75" customHeight="1">
      <c r="A45" s="135" t="s">
        <v>33</v>
      </c>
      <c r="B45" s="135"/>
      <c r="C45" s="135"/>
      <c r="D45" s="135"/>
      <c r="E45" s="135"/>
      <c r="F45" s="135"/>
      <c r="G45" s="135"/>
      <c r="H45" s="135"/>
      <c r="I45" s="136"/>
      <c r="J45" s="7"/>
      <c r="K45" s="153"/>
      <c r="L45" s="153"/>
      <c r="M45" s="153"/>
      <c r="N45" s="153"/>
      <c r="O45" s="153"/>
      <c r="P45" s="153"/>
      <c r="Q45" s="8"/>
      <c r="R45" s="157" t="s">
        <v>19</v>
      </c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8"/>
      <c r="AK45" s="141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3"/>
      <c r="BC45" s="141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2"/>
      <c r="BT45" s="142"/>
      <c r="BU45" s="143"/>
    </row>
    <row r="46" spans="1:73" ht="17.25" customHeight="1">
      <c r="A46" s="139"/>
      <c r="B46" s="139"/>
      <c r="C46" s="139"/>
      <c r="D46" s="139"/>
      <c r="E46" s="139"/>
      <c r="F46" s="139"/>
      <c r="G46" s="139"/>
      <c r="H46" s="139"/>
      <c r="I46" s="140"/>
      <c r="J46" s="154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6"/>
      <c r="AK46" s="147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9"/>
      <c r="BC46" s="147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9"/>
    </row>
    <row r="47" spans="1:73" ht="15.75" customHeight="1">
      <c r="A47" s="135" t="s">
        <v>34</v>
      </c>
      <c r="B47" s="135"/>
      <c r="C47" s="135"/>
      <c r="D47" s="135"/>
      <c r="E47" s="135"/>
      <c r="F47" s="135"/>
      <c r="G47" s="135"/>
      <c r="H47" s="135"/>
      <c r="I47" s="136"/>
      <c r="J47" s="7"/>
      <c r="K47" s="153"/>
      <c r="L47" s="153"/>
      <c r="M47" s="153"/>
      <c r="N47" s="153"/>
      <c r="O47" s="153"/>
      <c r="P47" s="153"/>
      <c r="Q47" s="8"/>
      <c r="R47" s="157" t="s">
        <v>19</v>
      </c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8"/>
      <c r="AK47" s="141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3"/>
      <c r="BC47" s="141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3"/>
    </row>
    <row r="48" spans="1:73" ht="17.25" customHeight="1">
      <c r="A48" s="139"/>
      <c r="B48" s="139"/>
      <c r="C48" s="139"/>
      <c r="D48" s="139"/>
      <c r="E48" s="139"/>
      <c r="F48" s="139"/>
      <c r="G48" s="139"/>
      <c r="H48" s="139"/>
      <c r="I48" s="140"/>
      <c r="J48" s="154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6"/>
      <c r="AK48" s="147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9"/>
      <c r="BC48" s="147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9"/>
    </row>
    <row r="49" spans="1:73" ht="15.75" customHeight="1">
      <c r="A49" s="135" t="s">
        <v>35</v>
      </c>
      <c r="B49" s="135"/>
      <c r="C49" s="135"/>
      <c r="D49" s="135"/>
      <c r="E49" s="135"/>
      <c r="F49" s="135"/>
      <c r="G49" s="135"/>
      <c r="H49" s="135"/>
      <c r="I49" s="136"/>
      <c r="J49" s="7"/>
      <c r="K49" s="153"/>
      <c r="L49" s="153"/>
      <c r="M49" s="153"/>
      <c r="N49" s="153"/>
      <c r="O49" s="153"/>
      <c r="P49" s="153"/>
      <c r="Q49" s="8"/>
      <c r="R49" s="157" t="s">
        <v>24</v>
      </c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8"/>
      <c r="AK49" s="141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3"/>
      <c r="BC49" s="141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2"/>
      <c r="BT49" s="142"/>
      <c r="BU49" s="143"/>
    </row>
    <row r="50" spans="1:73" ht="3.75" customHeight="1">
      <c r="A50" s="139"/>
      <c r="B50" s="139"/>
      <c r="C50" s="139"/>
      <c r="D50" s="139"/>
      <c r="E50" s="139"/>
      <c r="F50" s="139"/>
      <c r="G50" s="139"/>
      <c r="H50" s="139"/>
      <c r="I50" s="140"/>
      <c r="J50" s="154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6"/>
      <c r="AK50" s="147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9"/>
      <c r="BC50" s="147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9"/>
    </row>
    <row r="51" spans="1:73" ht="15.75" customHeight="1">
      <c r="A51" s="135" t="s">
        <v>36</v>
      </c>
      <c r="B51" s="135"/>
      <c r="C51" s="135"/>
      <c r="D51" s="135"/>
      <c r="E51" s="135"/>
      <c r="F51" s="135"/>
      <c r="G51" s="135"/>
      <c r="H51" s="135"/>
      <c r="I51" s="136"/>
      <c r="J51" s="7"/>
      <c r="K51" s="153"/>
      <c r="L51" s="153"/>
      <c r="M51" s="153"/>
      <c r="N51" s="153"/>
      <c r="O51" s="153"/>
      <c r="P51" s="153"/>
      <c r="Q51" s="8"/>
      <c r="R51" s="157" t="s">
        <v>24</v>
      </c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8"/>
      <c r="AK51" s="141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3"/>
      <c r="BC51" s="141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2"/>
      <c r="BT51" s="142"/>
      <c r="BU51" s="143"/>
    </row>
    <row r="52" spans="1:73" ht="3.75" customHeight="1">
      <c r="A52" s="139"/>
      <c r="B52" s="139"/>
      <c r="C52" s="139"/>
      <c r="D52" s="139"/>
      <c r="E52" s="139"/>
      <c r="F52" s="139"/>
      <c r="G52" s="139"/>
      <c r="H52" s="139"/>
      <c r="I52" s="140"/>
      <c r="J52" s="154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6"/>
      <c r="AK52" s="147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9"/>
      <c r="BC52" s="147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9"/>
    </row>
    <row r="53" spans="1:73" ht="15.75" customHeight="1">
      <c r="A53" s="135" t="s">
        <v>37</v>
      </c>
      <c r="B53" s="135"/>
      <c r="C53" s="135"/>
      <c r="D53" s="135"/>
      <c r="E53" s="135"/>
      <c r="F53" s="135"/>
      <c r="G53" s="135"/>
      <c r="H53" s="135"/>
      <c r="I53" s="136"/>
      <c r="J53" s="7"/>
      <c r="K53" s="153"/>
      <c r="L53" s="153"/>
      <c r="M53" s="153"/>
      <c r="N53" s="153"/>
      <c r="O53" s="153"/>
      <c r="P53" s="153"/>
      <c r="Q53" s="8"/>
      <c r="R53" s="157" t="s">
        <v>24</v>
      </c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8"/>
      <c r="AK53" s="141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3"/>
      <c r="BC53" s="141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2"/>
      <c r="BT53" s="142"/>
      <c r="BU53" s="143"/>
    </row>
    <row r="54" spans="1:73" ht="3.75" customHeight="1">
      <c r="A54" s="139"/>
      <c r="B54" s="139"/>
      <c r="C54" s="139"/>
      <c r="D54" s="139"/>
      <c r="E54" s="139"/>
      <c r="F54" s="139"/>
      <c r="G54" s="139"/>
      <c r="H54" s="139"/>
      <c r="I54" s="140"/>
      <c r="J54" s="154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6"/>
      <c r="AK54" s="147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9"/>
      <c r="BC54" s="147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9"/>
    </row>
    <row r="55" spans="1:73" ht="48" customHeight="1">
      <c r="A55" s="139" t="s">
        <v>38</v>
      </c>
      <c r="B55" s="139"/>
      <c r="C55" s="139"/>
      <c r="D55" s="139"/>
      <c r="E55" s="139"/>
      <c r="F55" s="139"/>
      <c r="G55" s="139"/>
      <c r="H55" s="139"/>
      <c r="I55" s="140"/>
      <c r="J55" s="14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2"/>
      <c r="AK55" s="147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9"/>
      <c r="BC55" s="147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9"/>
    </row>
    <row r="56" spans="1:73" ht="15.75" customHeight="1">
      <c r="A56" s="135" t="s">
        <v>39</v>
      </c>
      <c r="B56" s="135"/>
      <c r="C56" s="135"/>
      <c r="D56" s="135"/>
      <c r="E56" s="135"/>
      <c r="F56" s="135"/>
      <c r="G56" s="135"/>
      <c r="H56" s="135"/>
      <c r="I56" s="136"/>
      <c r="J56" s="7"/>
      <c r="K56" s="153"/>
      <c r="L56" s="153"/>
      <c r="M56" s="153"/>
      <c r="N56" s="153"/>
      <c r="O56" s="153"/>
      <c r="P56" s="153"/>
      <c r="Q56" s="8"/>
      <c r="R56" s="157" t="s">
        <v>19</v>
      </c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8"/>
      <c r="AK56" s="141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3"/>
      <c r="BC56" s="141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2"/>
      <c r="BT56" s="142"/>
      <c r="BU56" s="143"/>
    </row>
    <row r="57" spans="1:73" ht="17.25" customHeight="1">
      <c r="A57" s="139"/>
      <c r="B57" s="139"/>
      <c r="C57" s="139"/>
      <c r="D57" s="139"/>
      <c r="E57" s="139"/>
      <c r="F57" s="139"/>
      <c r="G57" s="139"/>
      <c r="H57" s="139"/>
      <c r="I57" s="140"/>
      <c r="J57" s="154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6"/>
      <c r="AK57" s="147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9"/>
      <c r="BC57" s="147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 s="148"/>
      <c r="BS57" s="148"/>
      <c r="BT57" s="148"/>
      <c r="BU57" s="149"/>
    </row>
    <row r="58" spans="1:73" ht="47.25" customHeight="1">
      <c r="A58" s="135" t="s">
        <v>40</v>
      </c>
      <c r="B58" s="135"/>
      <c r="C58" s="135"/>
      <c r="D58" s="135"/>
      <c r="E58" s="135"/>
      <c r="F58" s="135"/>
      <c r="G58" s="135"/>
      <c r="H58" s="135"/>
      <c r="I58" s="136"/>
      <c r="J58" s="7"/>
      <c r="K58" s="135" t="s">
        <v>41</v>
      </c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6"/>
      <c r="AK58" s="141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  <c r="BA58" s="142"/>
      <c r="BB58" s="143"/>
      <c r="BC58" s="141"/>
      <c r="BD58" s="142"/>
      <c r="BE58" s="142"/>
      <c r="BF58" s="142"/>
      <c r="BG58" s="142"/>
      <c r="BH58" s="142"/>
      <c r="BI58" s="142"/>
      <c r="BJ58" s="142"/>
      <c r="BK58" s="142"/>
      <c r="BL58" s="142"/>
      <c r="BM58" s="142"/>
      <c r="BN58" s="142"/>
      <c r="BO58" s="142"/>
      <c r="BP58" s="142"/>
      <c r="BQ58" s="142"/>
      <c r="BR58" s="142"/>
      <c r="BS58" s="142"/>
      <c r="BT58" s="142"/>
      <c r="BU58" s="143"/>
    </row>
    <row r="59" spans="1:73" ht="15.75" customHeight="1">
      <c r="A59" s="137"/>
      <c r="B59" s="137"/>
      <c r="C59" s="137"/>
      <c r="D59" s="137"/>
      <c r="E59" s="137"/>
      <c r="F59" s="137"/>
      <c r="G59" s="137"/>
      <c r="H59" s="137"/>
      <c r="I59" s="138"/>
      <c r="J59" s="16"/>
      <c r="K59" s="17" t="s">
        <v>42</v>
      </c>
      <c r="L59" s="17"/>
      <c r="M59" s="17"/>
      <c r="N59" s="17"/>
      <c r="O59" s="17"/>
      <c r="P59" s="17"/>
      <c r="Q59" s="18"/>
      <c r="R59" s="19"/>
      <c r="S59" s="19"/>
      <c r="T59" s="19"/>
      <c r="U59" s="19"/>
      <c r="V59" s="150"/>
      <c r="W59" s="150"/>
      <c r="X59" s="150"/>
      <c r="Y59" s="150"/>
      <c r="Z59" s="150"/>
      <c r="AA59" s="150"/>
      <c r="AB59" s="18"/>
      <c r="AC59" s="20" t="s">
        <v>43</v>
      </c>
      <c r="AD59" s="18"/>
      <c r="AE59" s="18"/>
      <c r="AF59" s="18"/>
      <c r="AG59" s="18"/>
      <c r="AH59" s="18"/>
      <c r="AI59" s="18"/>
      <c r="AJ59" s="21"/>
      <c r="AK59" s="144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6"/>
      <c r="BC59" s="144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5"/>
      <c r="BT59" s="145"/>
      <c r="BU59" s="146"/>
    </row>
    <row r="60" spans="1:73" ht="32.25" customHeight="1">
      <c r="A60" s="139"/>
      <c r="B60" s="139"/>
      <c r="C60" s="139"/>
      <c r="D60" s="139"/>
      <c r="E60" s="139"/>
      <c r="F60" s="139"/>
      <c r="G60" s="139"/>
      <c r="H60" s="139"/>
      <c r="I60" s="140"/>
      <c r="J60" s="14"/>
      <c r="K60" s="139" t="s">
        <v>44</v>
      </c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40"/>
      <c r="AK60" s="147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9"/>
      <c r="BC60" s="147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  <c r="BQ60" s="148"/>
      <c r="BR60" s="148"/>
      <c r="BS60" s="148"/>
      <c r="BT60" s="148"/>
      <c r="BU60" s="149"/>
    </row>
    <row r="61" spans="1:73" ht="17.25" customHeight="1">
      <c r="A61" s="139" t="s">
        <v>45</v>
      </c>
      <c r="B61" s="139"/>
      <c r="C61" s="139"/>
      <c r="D61" s="139"/>
      <c r="E61" s="139"/>
      <c r="F61" s="139"/>
      <c r="G61" s="139"/>
      <c r="H61" s="139"/>
      <c r="I61" s="140"/>
      <c r="J61" s="14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2"/>
      <c r="AK61" s="147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9"/>
      <c r="BC61" s="147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48"/>
      <c r="BT61" s="148"/>
      <c r="BU61" s="149"/>
    </row>
    <row r="62" spans="1:73" ht="32.25" customHeight="1">
      <c r="A62" s="151" t="s">
        <v>46</v>
      </c>
      <c r="B62" s="151"/>
      <c r="C62" s="151"/>
      <c r="D62" s="151"/>
      <c r="E62" s="151"/>
      <c r="F62" s="151"/>
      <c r="G62" s="151"/>
      <c r="H62" s="151"/>
      <c r="I62" s="152"/>
      <c r="J62" s="14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2"/>
      <c r="AK62" s="167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9"/>
      <c r="BC62" s="167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9"/>
    </row>
    <row r="63" spans="1:73" ht="17.25" customHeight="1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6"/>
      <c r="BT63" s="126"/>
      <c r="BU63" s="126"/>
    </row>
    <row r="64" spans="1:73" ht="15.75" customHeight="1">
      <c r="A64" s="135" t="s">
        <v>48</v>
      </c>
      <c r="B64" s="135"/>
      <c r="C64" s="135"/>
      <c r="D64" s="135"/>
      <c r="E64" s="135"/>
      <c r="F64" s="135"/>
      <c r="G64" s="135"/>
      <c r="H64" s="135"/>
      <c r="I64" s="136"/>
      <c r="J64" s="7"/>
      <c r="K64" s="153"/>
      <c r="L64" s="153"/>
      <c r="M64" s="153"/>
      <c r="N64" s="153"/>
      <c r="O64" s="153"/>
      <c r="P64" s="153"/>
      <c r="Q64" s="8"/>
      <c r="R64" s="157" t="s">
        <v>19</v>
      </c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8"/>
      <c r="AK64" s="141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3"/>
      <c r="BC64" s="141"/>
      <c r="BD64" s="142"/>
      <c r="BE64" s="142"/>
      <c r="BF64" s="142"/>
      <c r="BG64" s="142"/>
      <c r="BH64" s="142"/>
      <c r="BI64" s="142"/>
      <c r="BJ64" s="142"/>
      <c r="BK64" s="142"/>
      <c r="BL64" s="142"/>
      <c r="BM64" s="142"/>
      <c r="BN64" s="142"/>
      <c r="BO64" s="142"/>
      <c r="BP64" s="142"/>
      <c r="BQ64" s="142"/>
      <c r="BR64" s="142"/>
      <c r="BS64" s="142"/>
      <c r="BT64" s="142"/>
      <c r="BU64" s="143"/>
    </row>
    <row r="65" spans="1:73" ht="3.75" customHeight="1">
      <c r="A65" s="139"/>
      <c r="B65" s="139"/>
      <c r="C65" s="139"/>
      <c r="D65" s="139"/>
      <c r="E65" s="139"/>
      <c r="F65" s="139"/>
      <c r="G65" s="139"/>
      <c r="H65" s="139"/>
      <c r="I65" s="140"/>
      <c r="J65" s="154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6"/>
      <c r="AK65" s="147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9"/>
      <c r="BC65" s="147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9"/>
    </row>
    <row r="66" spans="1:73" ht="17.25" customHeight="1">
      <c r="A66" s="151" t="s">
        <v>49</v>
      </c>
      <c r="B66" s="151"/>
      <c r="C66" s="151"/>
      <c r="D66" s="151"/>
      <c r="E66" s="151"/>
      <c r="F66" s="151"/>
      <c r="G66" s="151"/>
      <c r="H66" s="151"/>
      <c r="I66" s="152"/>
      <c r="J66" s="14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2"/>
      <c r="AK66" s="167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9"/>
      <c r="BC66" s="167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9"/>
    </row>
    <row r="67" spans="1:73" ht="63.75" customHeight="1">
      <c r="A67" s="135" t="s">
        <v>50</v>
      </c>
      <c r="B67" s="135"/>
      <c r="C67" s="135"/>
      <c r="D67" s="135"/>
      <c r="E67" s="135"/>
      <c r="F67" s="135"/>
      <c r="G67" s="135"/>
      <c r="H67" s="135"/>
      <c r="I67" s="136"/>
      <c r="J67" s="7"/>
      <c r="K67" s="135" t="s">
        <v>51</v>
      </c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6"/>
      <c r="AK67" s="141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3"/>
      <c r="BC67" s="141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2"/>
      <c r="BU67" s="143"/>
    </row>
    <row r="68" spans="1:73" ht="15.75">
      <c r="A68" s="137"/>
      <c r="B68" s="137"/>
      <c r="C68" s="137"/>
      <c r="D68" s="137"/>
      <c r="E68" s="137"/>
      <c r="F68" s="137"/>
      <c r="G68" s="137"/>
      <c r="H68" s="137"/>
      <c r="I68" s="138"/>
      <c r="J68" s="16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21"/>
      <c r="AK68" s="144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6"/>
      <c r="BC68" s="144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5"/>
      <c r="BT68" s="145"/>
      <c r="BU68" s="146"/>
    </row>
    <row r="69" spans="1:73" ht="15.75">
      <c r="A69" s="137"/>
      <c r="B69" s="137"/>
      <c r="C69" s="137"/>
      <c r="D69" s="137"/>
      <c r="E69" s="137"/>
      <c r="F69" s="137"/>
      <c r="G69" s="137"/>
      <c r="H69" s="137"/>
      <c r="I69" s="138"/>
      <c r="J69" s="16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9"/>
      <c r="Z69" s="19" t="s">
        <v>52</v>
      </c>
      <c r="AA69" s="19"/>
      <c r="AB69" s="19"/>
      <c r="AC69" s="19"/>
      <c r="AD69" s="19"/>
      <c r="AE69" s="19"/>
      <c r="AF69" s="19"/>
      <c r="AG69" s="19"/>
      <c r="AH69" s="19"/>
      <c r="AI69" s="19"/>
      <c r="AJ69" s="21"/>
      <c r="AK69" s="144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6"/>
      <c r="BC69" s="144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  <c r="BQ69" s="145"/>
      <c r="BR69" s="145"/>
      <c r="BS69" s="145"/>
      <c r="BT69" s="145"/>
      <c r="BU69" s="146"/>
    </row>
    <row r="70" spans="1:73" ht="16.5" customHeight="1">
      <c r="A70" s="139"/>
      <c r="B70" s="139"/>
      <c r="C70" s="139"/>
      <c r="D70" s="139"/>
      <c r="E70" s="139"/>
      <c r="F70" s="139"/>
      <c r="G70" s="139"/>
      <c r="H70" s="139"/>
      <c r="I70" s="140"/>
      <c r="J70" s="14"/>
      <c r="K70" s="169" t="s">
        <v>53</v>
      </c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70"/>
      <c r="AK70" s="147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9"/>
      <c r="BC70" s="147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  <c r="BQ70" s="148"/>
      <c r="BR70" s="148"/>
      <c r="BS70" s="148"/>
      <c r="BT70" s="148"/>
      <c r="BU70" s="149"/>
    </row>
    <row r="71" spans="1:73" ht="17.25" customHeight="1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126"/>
      <c r="BM71" s="126"/>
      <c r="BN71" s="126"/>
      <c r="BO71" s="126"/>
      <c r="BP71" s="126"/>
      <c r="BQ71" s="126"/>
      <c r="BR71" s="126"/>
      <c r="BS71" s="126"/>
      <c r="BT71" s="126"/>
      <c r="BU71" s="126"/>
    </row>
    <row r="72" spans="1:73" ht="15.75" customHeight="1">
      <c r="A72" s="135" t="s">
        <v>55</v>
      </c>
      <c r="B72" s="135"/>
      <c r="C72" s="135"/>
      <c r="D72" s="135"/>
      <c r="E72" s="135"/>
      <c r="F72" s="135"/>
      <c r="G72" s="135"/>
      <c r="H72" s="135"/>
      <c r="I72" s="136"/>
      <c r="J72" s="7"/>
      <c r="K72" s="153"/>
      <c r="L72" s="153"/>
      <c r="M72" s="153"/>
      <c r="N72" s="153"/>
      <c r="O72" s="153"/>
      <c r="P72" s="153"/>
      <c r="Q72" s="8"/>
      <c r="R72" s="157" t="s">
        <v>24</v>
      </c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8"/>
      <c r="AK72" s="141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3"/>
      <c r="BC72" s="141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2"/>
      <c r="BT72" s="142"/>
      <c r="BU72" s="143"/>
    </row>
    <row r="73" spans="1:73" ht="17.25" customHeight="1">
      <c r="A73" s="139"/>
      <c r="B73" s="139"/>
      <c r="C73" s="139"/>
      <c r="D73" s="139"/>
      <c r="E73" s="139"/>
      <c r="F73" s="139"/>
      <c r="G73" s="139"/>
      <c r="H73" s="139"/>
      <c r="I73" s="140"/>
      <c r="J73" s="154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6"/>
      <c r="AK73" s="147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9"/>
      <c r="BC73" s="147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8"/>
      <c r="BT73" s="148"/>
      <c r="BU73" s="149"/>
    </row>
    <row r="74" spans="1:73" ht="64.5" customHeight="1">
      <c r="A74" s="126"/>
      <c r="B74" s="126"/>
      <c r="C74" s="126"/>
      <c r="D74" s="126"/>
      <c r="E74" s="126"/>
      <c r="F74" s="126"/>
      <c r="G74" s="126"/>
      <c r="H74" s="126"/>
      <c r="I74" s="126"/>
      <c r="J74" s="126" t="s">
        <v>14</v>
      </c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 t="s">
        <v>15</v>
      </c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  <c r="BB74" s="126"/>
      <c r="BC74" s="126" t="s">
        <v>16</v>
      </c>
      <c r="BD74" s="126"/>
      <c r="BE74" s="126"/>
      <c r="BF74" s="126"/>
      <c r="BG74" s="126"/>
      <c r="BH74" s="126"/>
      <c r="BI74" s="126"/>
      <c r="BJ74" s="126"/>
      <c r="BK74" s="126"/>
      <c r="BL74" s="126"/>
      <c r="BM74" s="126"/>
      <c r="BN74" s="126"/>
      <c r="BO74" s="126"/>
      <c r="BP74" s="126"/>
      <c r="BQ74" s="126"/>
      <c r="BR74" s="126"/>
      <c r="BS74" s="126"/>
      <c r="BT74" s="126"/>
      <c r="BU74" s="126"/>
    </row>
    <row r="75" spans="1:73" ht="17.25" customHeight="1">
      <c r="A75" s="126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  <c r="AW75" s="126"/>
      <c r="AX75" s="126"/>
      <c r="AY75" s="126"/>
      <c r="AZ75" s="126"/>
      <c r="BA75" s="126"/>
      <c r="BB75" s="126"/>
      <c r="BC75" s="126"/>
      <c r="BD75" s="126"/>
      <c r="BE75" s="126"/>
      <c r="BF75" s="126"/>
      <c r="BG75" s="126"/>
      <c r="BH75" s="126"/>
      <c r="BI75" s="126"/>
      <c r="BJ75" s="126"/>
      <c r="BK75" s="126"/>
      <c r="BL75" s="126"/>
      <c r="BM75" s="126"/>
      <c r="BN75" s="126"/>
      <c r="BO75" s="126"/>
      <c r="BP75" s="126"/>
      <c r="BQ75" s="126"/>
      <c r="BR75" s="126"/>
      <c r="BS75" s="126"/>
      <c r="BT75" s="126"/>
      <c r="BU75" s="126"/>
    </row>
    <row r="76" spans="1:73" ht="32.25" customHeight="1">
      <c r="A76" s="135" t="s">
        <v>57</v>
      </c>
      <c r="B76" s="135"/>
      <c r="C76" s="135"/>
      <c r="D76" s="135"/>
      <c r="E76" s="135"/>
      <c r="F76" s="135"/>
      <c r="G76" s="135"/>
      <c r="H76" s="135"/>
      <c r="I76" s="136"/>
      <c r="J76" s="7"/>
      <c r="K76" s="135" t="s">
        <v>58</v>
      </c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6"/>
      <c r="AK76" s="141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3"/>
      <c r="BC76" s="141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2"/>
      <c r="BT76" s="142"/>
      <c r="BU76" s="143"/>
    </row>
    <row r="77" spans="1:73" ht="15" customHeight="1">
      <c r="A77" s="137"/>
      <c r="B77" s="137"/>
      <c r="C77" s="137"/>
      <c r="D77" s="137"/>
      <c r="E77" s="137"/>
      <c r="F77" s="137"/>
      <c r="G77" s="137"/>
      <c r="H77" s="137"/>
      <c r="I77" s="138"/>
      <c r="J77" s="16"/>
      <c r="K77" s="17" t="s">
        <v>59</v>
      </c>
      <c r="L77" s="17"/>
      <c r="M77" s="17"/>
      <c r="N77" s="17"/>
      <c r="O77" s="17"/>
      <c r="P77" s="17"/>
      <c r="Q77" s="18"/>
      <c r="R77" s="19"/>
      <c r="S77" s="19"/>
      <c r="T77" s="19"/>
      <c r="U77" s="150"/>
      <c r="V77" s="150"/>
      <c r="W77" s="150"/>
      <c r="X77" s="150"/>
      <c r="Y77" s="150"/>
      <c r="Z77" s="150"/>
      <c r="AA77" s="150"/>
      <c r="AB77" s="19"/>
      <c r="AC77" s="19" t="s">
        <v>60</v>
      </c>
      <c r="AE77" s="19"/>
      <c r="AF77" s="19"/>
      <c r="AG77" s="19"/>
      <c r="AH77" s="19"/>
      <c r="AI77" s="19"/>
      <c r="AJ77" s="21"/>
      <c r="AK77" s="144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6"/>
      <c r="BC77" s="144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  <c r="BQ77" s="145"/>
      <c r="BR77" s="145"/>
      <c r="BS77" s="145"/>
      <c r="BT77" s="145"/>
      <c r="BU77" s="146"/>
    </row>
    <row r="78" spans="1:73" ht="47.25" customHeight="1">
      <c r="A78" s="137"/>
      <c r="B78" s="137"/>
      <c r="C78" s="137"/>
      <c r="D78" s="137"/>
      <c r="E78" s="137"/>
      <c r="F78" s="137"/>
      <c r="G78" s="137"/>
      <c r="H78" s="137"/>
      <c r="I78" s="138"/>
      <c r="J78" s="16"/>
      <c r="K78" s="137" t="s">
        <v>61</v>
      </c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8"/>
      <c r="AK78" s="144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6"/>
      <c r="BC78" s="144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  <c r="BQ78" s="145"/>
      <c r="BR78" s="145"/>
      <c r="BS78" s="145"/>
      <c r="BT78" s="145"/>
      <c r="BU78" s="146"/>
    </row>
    <row r="79" spans="1:73" ht="15.75" customHeight="1">
      <c r="A79" s="137"/>
      <c r="B79" s="137"/>
      <c r="C79" s="137"/>
      <c r="D79" s="137"/>
      <c r="E79" s="137"/>
      <c r="F79" s="137"/>
      <c r="G79" s="137"/>
      <c r="H79" s="137"/>
      <c r="I79" s="138"/>
      <c r="J79" s="16"/>
      <c r="K79" s="17" t="s">
        <v>62</v>
      </c>
      <c r="L79" s="17"/>
      <c r="M79" s="17"/>
      <c r="N79" s="17"/>
      <c r="O79" s="17"/>
      <c r="P79" s="17"/>
      <c r="Q79" s="18"/>
      <c r="R79" s="19"/>
      <c r="S79" s="19"/>
      <c r="T79" s="19"/>
      <c r="U79" s="18"/>
      <c r="V79" s="150"/>
      <c r="W79" s="150"/>
      <c r="X79" s="150"/>
      <c r="Y79" s="150"/>
      <c r="Z79" s="150"/>
      <c r="AA79" s="150"/>
      <c r="AB79" s="19"/>
      <c r="AC79" s="19" t="s">
        <v>60</v>
      </c>
      <c r="AE79" s="19"/>
      <c r="AF79" s="19"/>
      <c r="AG79" s="19"/>
      <c r="AH79" s="19"/>
      <c r="AI79" s="19"/>
      <c r="AJ79" s="21"/>
      <c r="AK79" s="144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6"/>
      <c r="BC79" s="144"/>
      <c r="BD79" s="145"/>
      <c r="BE79" s="145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5"/>
      <c r="BR79" s="145"/>
      <c r="BS79" s="145"/>
      <c r="BT79" s="145"/>
      <c r="BU79" s="146"/>
    </row>
    <row r="80" spans="1:73" ht="63.75" customHeight="1">
      <c r="A80" s="137"/>
      <c r="B80" s="137"/>
      <c r="C80" s="137"/>
      <c r="D80" s="137"/>
      <c r="E80" s="137"/>
      <c r="F80" s="137"/>
      <c r="G80" s="137"/>
      <c r="H80" s="137"/>
      <c r="I80" s="138"/>
      <c r="J80" s="16"/>
      <c r="K80" s="137" t="s">
        <v>63</v>
      </c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8"/>
      <c r="AK80" s="144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6"/>
      <c r="BC80" s="144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  <c r="BQ80" s="145"/>
      <c r="BR80" s="145"/>
      <c r="BS80" s="145"/>
      <c r="BT80" s="145"/>
      <c r="BU80" s="146"/>
    </row>
    <row r="81" spans="1:73" ht="15.75" customHeight="1">
      <c r="A81" s="137"/>
      <c r="B81" s="137"/>
      <c r="C81" s="137"/>
      <c r="D81" s="137"/>
      <c r="E81" s="137"/>
      <c r="F81" s="137"/>
      <c r="G81" s="137"/>
      <c r="H81" s="137"/>
      <c r="I81" s="138"/>
      <c r="J81" s="16"/>
      <c r="K81" s="17" t="s">
        <v>64</v>
      </c>
      <c r="L81" s="17"/>
      <c r="M81" s="17"/>
      <c r="N81" s="17"/>
      <c r="O81" s="17"/>
      <c r="P81" s="17"/>
      <c r="Q81" s="18"/>
      <c r="R81" s="19"/>
      <c r="S81" s="19"/>
      <c r="T81" s="19"/>
      <c r="U81" s="18"/>
      <c r="V81" s="150"/>
      <c r="W81" s="150"/>
      <c r="X81" s="150"/>
      <c r="Y81" s="150"/>
      <c r="Z81" s="150"/>
      <c r="AA81" s="150"/>
      <c r="AB81" s="19"/>
      <c r="AC81" s="19" t="s">
        <v>60</v>
      </c>
      <c r="AE81" s="19"/>
      <c r="AF81" s="19"/>
      <c r="AG81" s="19"/>
      <c r="AH81" s="19"/>
      <c r="AI81" s="19"/>
      <c r="AJ81" s="21"/>
      <c r="AK81" s="144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6"/>
      <c r="BC81" s="144"/>
      <c r="BD81" s="145"/>
      <c r="BE81" s="145"/>
      <c r="BF81" s="145"/>
      <c r="BG81" s="145"/>
      <c r="BH81" s="145"/>
      <c r="BI81" s="145"/>
      <c r="BJ81" s="145"/>
      <c r="BK81" s="145"/>
      <c r="BL81" s="145"/>
      <c r="BM81" s="145"/>
      <c r="BN81" s="145"/>
      <c r="BO81" s="145"/>
      <c r="BP81" s="145"/>
      <c r="BQ81" s="145"/>
      <c r="BR81" s="145"/>
      <c r="BS81" s="145"/>
      <c r="BT81" s="145"/>
      <c r="BU81" s="146"/>
    </row>
    <row r="82" spans="1:73" ht="95.25" customHeight="1">
      <c r="A82" s="137"/>
      <c r="B82" s="137"/>
      <c r="C82" s="137"/>
      <c r="D82" s="137"/>
      <c r="E82" s="137"/>
      <c r="F82" s="137"/>
      <c r="G82" s="137"/>
      <c r="H82" s="137"/>
      <c r="I82" s="138"/>
      <c r="J82" s="16"/>
      <c r="K82" s="137" t="s">
        <v>65</v>
      </c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8"/>
      <c r="AK82" s="144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6"/>
      <c r="BC82" s="144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5"/>
      <c r="BT82" s="145"/>
      <c r="BU82" s="146"/>
    </row>
    <row r="83" spans="1:73" ht="15.75" customHeight="1">
      <c r="A83" s="137"/>
      <c r="B83" s="137"/>
      <c r="C83" s="137"/>
      <c r="D83" s="137"/>
      <c r="E83" s="137"/>
      <c r="F83" s="137"/>
      <c r="G83" s="137"/>
      <c r="H83" s="137"/>
      <c r="I83" s="138"/>
      <c r="J83" s="16"/>
      <c r="K83" s="150"/>
      <c r="L83" s="150"/>
      <c r="M83" s="150"/>
      <c r="N83" s="150"/>
      <c r="O83" s="150"/>
      <c r="P83" s="150"/>
      <c r="Q83" s="18"/>
      <c r="R83" s="171" t="s">
        <v>24</v>
      </c>
      <c r="S83" s="171"/>
      <c r="T83" s="171"/>
      <c r="U83" s="171"/>
      <c r="V83" s="171"/>
      <c r="W83" s="171"/>
      <c r="X83" s="171"/>
      <c r="Y83" s="171"/>
      <c r="Z83" s="171"/>
      <c r="AA83" s="171"/>
      <c r="AB83" s="171"/>
      <c r="AC83" s="171"/>
      <c r="AD83" s="171"/>
      <c r="AE83" s="171"/>
      <c r="AF83" s="171"/>
      <c r="AG83" s="171"/>
      <c r="AH83" s="171"/>
      <c r="AI83" s="171"/>
      <c r="AJ83" s="172"/>
      <c r="AK83" s="144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6"/>
      <c r="BC83" s="144"/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  <c r="BQ83" s="145"/>
      <c r="BR83" s="145"/>
      <c r="BS83" s="145"/>
      <c r="BT83" s="145"/>
      <c r="BU83" s="146"/>
    </row>
    <row r="84" spans="1:73" ht="3" customHeight="1">
      <c r="A84" s="139"/>
      <c r="B84" s="139"/>
      <c r="C84" s="139"/>
      <c r="D84" s="139"/>
      <c r="E84" s="139"/>
      <c r="F84" s="139"/>
      <c r="G84" s="139"/>
      <c r="H84" s="139"/>
      <c r="I84" s="140"/>
      <c r="J84" s="14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3"/>
      <c r="AK84" s="147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9"/>
      <c r="BC84" s="147"/>
      <c r="BD84" s="148"/>
      <c r="BE84" s="148"/>
      <c r="BF84" s="148"/>
      <c r="BG84" s="148"/>
      <c r="BH84" s="148"/>
      <c r="BI84" s="148"/>
      <c r="BJ84" s="148"/>
      <c r="BK84" s="148"/>
      <c r="BL84" s="148"/>
      <c r="BM84" s="148"/>
      <c r="BN84" s="148"/>
      <c r="BO84" s="148"/>
      <c r="BP84" s="148"/>
      <c r="BQ84" s="148"/>
      <c r="BR84" s="148"/>
      <c r="BS84" s="148"/>
      <c r="BT84" s="148"/>
      <c r="BU84" s="149"/>
    </row>
    <row r="85" spans="1:73" ht="32.25" customHeight="1">
      <c r="A85" s="151" t="s">
        <v>66</v>
      </c>
      <c r="B85" s="151"/>
      <c r="C85" s="151"/>
      <c r="D85" s="151"/>
      <c r="E85" s="151"/>
      <c r="F85" s="151"/>
      <c r="G85" s="151"/>
      <c r="H85" s="151"/>
      <c r="I85" s="152"/>
      <c r="J85" s="14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2"/>
      <c r="AK85" s="167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9"/>
      <c r="BC85" s="167"/>
      <c r="BD85" s="128"/>
      <c r="BE85" s="128"/>
      <c r="BF85" s="128"/>
      <c r="BG85" s="128"/>
      <c r="BH85" s="128"/>
      <c r="BI85" s="128"/>
      <c r="BJ85" s="128"/>
      <c r="BK85" s="128"/>
      <c r="BL85" s="128"/>
      <c r="BM85" s="128"/>
      <c r="BN85" s="128"/>
      <c r="BO85" s="128"/>
      <c r="BP85" s="128"/>
      <c r="BQ85" s="128"/>
      <c r="BR85" s="128"/>
      <c r="BS85" s="128"/>
      <c r="BT85" s="128"/>
      <c r="BU85" s="129"/>
    </row>
    <row r="86" spans="1:73" ht="48" customHeight="1">
      <c r="A86" s="135" t="s">
        <v>67</v>
      </c>
      <c r="B86" s="135"/>
      <c r="C86" s="135"/>
      <c r="D86" s="135"/>
      <c r="E86" s="135"/>
      <c r="F86" s="135"/>
      <c r="G86" s="135"/>
      <c r="H86" s="135"/>
      <c r="I86" s="136"/>
      <c r="J86" s="7"/>
      <c r="K86" s="135" t="s">
        <v>68</v>
      </c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6"/>
      <c r="AK86" s="141"/>
      <c r="AL86" s="142"/>
      <c r="AM86" s="142"/>
      <c r="AN86" s="142"/>
      <c r="AO86" s="142"/>
      <c r="AP86" s="142"/>
      <c r="AQ86" s="142"/>
      <c r="AR86" s="142"/>
      <c r="AS86" s="142"/>
      <c r="AT86" s="142"/>
      <c r="AU86" s="142"/>
      <c r="AV86" s="142"/>
      <c r="AW86" s="142"/>
      <c r="AX86" s="142"/>
      <c r="AY86" s="142"/>
      <c r="AZ86" s="142"/>
      <c r="BA86" s="142"/>
      <c r="BB86" s="143"/>
      <c r="BC86" s="141"/>
      <c r="BD86" s="142"/>
      <c r="BE86" s="142"/>
      <c r="BF86" s="142"/>
      <c r="BG86" s="142"/>
      <c r="BH86" s="142"/>
      <c r="BI86" s="142"/>
      <c r="BJ86" s="142"/>
      <c r="BK86" s="142"/>
      <c r="BL86" s="142"/>
      <c r="BM86" s="142"/>
      <c r="BN86" s="142"/>
      <c r="BO86" s="142"/>
      <c r="BP86" s="142"/>
      <c r="BQ86" s="142"/>
      <c r="BR86" s="142"/>
      <c r="BS86" s="142"/>
      <c r="BT86" s="142"/>
      <c r="BU86" s="143"/>
    </row>
    <row r="87" spans="1:73" ht="15.75">
      <c r="A87" s="137"/>
      <c r="B87" s="137"/>
      <c r="C87" s="137"/>
      <c r="D87" s="137"/>
      <c r="E87" s="137"/>
      <c r="F87" s="137"/>
      <c r="G87" s="137"/>
      <c r="H87" s="137"/>
      <c r="I87" s="138"/>
      <c r="J87" s="16"/>
      <c r="K87" s="17" t="s">
        <v>69</v>
      </c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50"/>
      <c r="AB87" s="150"/>
      <c r="AC87" s="150"/>
      <c r="AD87" s="150"/>
      <c r="AE87" s="17"/>
      <c r="AF87" s="17" t="s">
        <v>70</v>
      </c>
      <c r="AG87" s="17"/>
      <c r="AH87" s="17"/>
      <c r="AI87" s="17"/>
      <c r="AJ87" s="24"/>
      <c r="AK87" s="144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6"/>
      <c r="BC87" s="144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  <c r="BQ87" s="145"/>
      <c r="BR87" s="145"/>
      <c r="BS87" s="145"/>
      <c r="BT87" s="145"/>
      <c r="BU87" s="146"/>
    </row>
    <row r="88" spans="1:73" ht="3.75" customHeight="1">
      <c r="A88" s="139"/>
      <c r="B88" s="139"/>
      <c r="C88" s="139"/>
      <c r="D88" s="139"/>
      <c r="E88" s="139"/>
      <c r="F88" s="139"/>
      <c r="G88" s="139"/>
      <c r="H88" s="139"/>
      <c r="I88" s="140"/>
      <c r="J88" s="14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3"/>
      <c r="AK88" s="147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9"/>
      <c r="BC88" s="147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  <c r="BQ88" s="148"/>
      <c r="BR88" s="148"/>
      <c r="BS88" s="148"/>
      <c r="BT88" s="148"/>
      <c r="BU88" s="149"/>
    </row>
    <row r="89" spans="1:73" ht="17.25" customHeight="1">
      <c r="A89" s="126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6"/>
      <c r="BB89" s="126"/>
      <c r="BC89" s="126"/>
      <c r="BD89" s="126"/>
      <c r="BE89" s="126"/>
      <c r="BF89" s="126"/>
      <c r="BG89" s="126"/>
      <c r="BH89" s="126"/>
      <c r="BI89" s="126"/>
      <c r="BJ89" s="126"/>
      <c r="BK89" s="126"/>
      <c r="BL89" s="126"/>
      <c r="BM89" s="126"/>
      <c r="BN89" s="126"/>
      <c r="BO89" s="126"/>
      <c r="BP89" s="126"/>
      <c r="BQ89" s="126"/>
      <c r="BR89" s="126"/>
      <c r="BS89" s="126"/>
      <c r="BT89" s="126"/>
      <c r="BU89" s="126"/>
    </row>
    <row r="90" spans="1:73" ht="62.25" customHeight="1">
      <c r="A90" s="135" t="s">
        <v>72</v>
      </c>
      <c r="B90" s="135"/>
      <c r="C90" s="135"/>
      <c r="D90" s="135"/>
      <c r="E90" s="135"/>
      <c r="F90" s="135"/>
      <c r="G90" s="135"/>
      <c r="H90" s="135"/>
      <c r="I90" s="136"/>
      <c r="J90" s="7"/>
      <c r="K90" s="135" t="s">
        <v>73</v>
      </c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6"/>
      <c r="AK90" s="141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  <c r="BA90" s="142"/>
      <c r="BB90" s="143"/>
      <c r="BC90" s="141"/>
      <c r="BD90" s="142"/>
      <c r="BE90" s="142"/>
      <c r="BF90" s="142"/>
      <c r="BG90" s="142"/>
      <c r="BH90" s="142"/>
      <c r="BI90" s="142"/>
      <c r="BJ90" s="142"/>
      <c r="BK90" s="142"/>
      <c r="BL90" s="142"/>
      <c r="BM90" s="142"/>
      <c r="BN90" s="142"/>
      <c r="BO90" s="142"/>
      <c r="BP90" s="142"/>
      <c r="BQ90" s="142"/>
      <c r="BR90" s="142"/>
      <c r="BS90" s="142"/>
      <c r="BT90" s="142"/>
      <c r="BU90" s="143"/>
    </row>
    <row r="91" spans="1:73" ht="15" customHeight="1">
      <c r="A91" s="137"/>
      <c r="B91" s="137"/>
      <c r="C91" s="137"/>
      <c r="D91" s="137"/>
      <c r="E91" s="137"/>
      <c r="F91" s="137"/>
      <c r="G91" s="137"/>
      <c r="H91" s="137"/>
      <c r="I91" s="138"/>
      <c r="J91" s="16"/>
      <c r="K91" s="17" t="s">
        <v>74</v>
      </c>
      <c r="L91" s="17"/>
      <c r="M91" s="17"/>
      <c r="N91" s="17"/>
      <c r="O91" s="17"/>
      <c r="P91" s="17"/>
      <c r="Q91" s="18"/>
      <c r="R91" s="19"/>
      <c r="S91" s="19"/>
      <c r="T91" s="19"/>
      <c r="U91" s="150"/>
      <c r="V91" s="150"/>
      <c r="W91" s="150"/>
      <c r="X91" s="150"/>
      <c r="Y91" s="150"/>
      <c r="Z91" s="150"/>
      <c r="AA91" s="150"/>
      <c r="AB91" s="19" t="s">
        <v>75</v>
      </c>
      <c r="AC91" s="19"/>
      <c r="AD91" s="19"/>
      <c r="AE91" s="19"/>
      <c r="AF91" s="19"/>
      <c r="AG91" s="19"/>
      <c r="AH91" s="19"/>
      <c r="AI91" s="19"/>
      <c r="AJ91" s="21"/>
      <c r="AK91" s="144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6"/>
      <c r="BC91" s="144"/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  <c r="BQ91" s="145"/>
      <c r="BR91" s="145"/>
      <c r="BS91" s="145"/>
      <c r="BT91" s="145"/>
      <c r="BU91" s="146"/>
    </row>
    <row r="92" spans="1:73" ht="31.5" customHeight="1">
      <c r="A92" s="137"/>
      <c r="B92" s="137"/>
      <c r="C92" s="137"/>
      <c r="D92" s="137"/>
      <c r="E92" s="137"/>
      <c r="F92" s="137"/>
      <c r="G92" s="137"/>
      <c r="H92" s="137"/>
      <c r="I92" s="138"/>
      <c r="J92" s="16"/>
      <c r="K92" s="137" t="s">
        <v>76</v>
      </c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8"/>
      <c r="AK92" s="144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6"/>
      <c r="BC92" s="144"/>
      <c r="BD92" s="145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  <c r="BQ92" s="145"/>
      <c r="BR92" s="145"/>
      <c r="BS92" s="145"/>
      <c r="BT92" s="145"/>
      <c r="BU92" s="146"/>
    </row>
    <row r="93" spans="1:73" ht="15.75" customHeight="1">
      <c r="A93" s="137"/>
      <c r="B93" s="137"/>
      <c r="C93" s="137"/>
      <c r="D93" s="137"/>
      <c r="E93" s="137"/>
      <c r="F93" s="137"/>
      <c r="G93" s="137"/>
      <c r="H93" s="137"/>
      <c r="I93" s="138"/>
      <c r="J93" s="16"/>
      <c r="K93" s="150"/>
      <c r="L93" s="150"/>
      <c r="M93" s="150"/>
      <c r="N93" s="150"/>
      <c r="O93" s="150"/>
      <c r="P93" s="150"/>
      <c r="Q93" s="150"/>
      <c r="R93" s="19"/>
      <c r="S93" s="173" t="s">
        <v>77</v>
      </c>
      <c r="T93" s="173"/>
      <c r="U93" s="173"/>
      <c r="V93" s="173"/>
      <c r="W93" s="173"/>
      <c r="X93" s="173"/>
      <c r="Y93" s="173"/>
      <c r="Z93" s="173"/>
      <c r="AA93" s="173"/>
      <c r="AB93" s="173"/>
      <c r="AC93" s="173"/>
      <c r="AD93" s="173"/>
      <c r="AE93" s="173"/>
      <c r="AF93" s="173"/>
      <c r="AG93" s="173"/>
      <c r="AH93" s="173"/>
      <c r="AI93" s="173"/>
      <c r="AJ93" s="174"/>
      <c r="AK93" s="144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6"/>
      <c r="BC93" s="144"/>
      <c r="BD93" s="145"/>
      <c r="BE93" s="145"/>
      <c r="BF93" s="145"/>
      <c r="BG93" s="145"/>
      <c r="BH93" s="145"/>
      <c r="BI93" s="145"/>
      <c r="BJ93" s="145"/>
      <c r="BK93" s="145"/>
      <c r="BL93" s="145"/>
      <c r="BM93" s="145"/>
      <c r="BN93" s="145"/>
      <c r="BO93" s="145"/>
      <c r="BP93" s="145"/>
      <c r="BQ93" s="145"/>
      <c r="BR93" s="145"/>
      <c r="BS93" s="145"/>
      <c r="BT93" s="145"/>
      <c r="BU93" s="146"/>
    </row>
    <row r="94" spans="1:73" ht="31.5" customHeight="1">
      <c r="A94" s="137"/>
      <c r="B94" s="137"/>
      <c r="C94" s="137"/>
      <c r="D94" s="137"/>
      <c r="E94" s="137"/>
      <c r="F94" s="137"/>
      <c r="G94" s="137"/>
      <c r="H94" s="137"/>
      <c r="I94" s="138"/>
      <c r="J94" s="16"/>
      <c r="K94" s="137" t="s">
        <v>78</v>
      </c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8"/>
      <c r="AK94" s="144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6"/>
      <c r="BC94" s="144"/>
      <c r="BD94" s="145"/>
      <c r="BE94" s="145"/>
      <c r="BF94" s="145"/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  <c r="BQ94" s="145"/>
      <c r="BR94" s="145"/>
      <c r="BS94" s="145"/>
      <c r="BT94" s="145"/>
      <c r="BU94" s="146"/>
    </row>
    <row r="95" spans="1:73" ht="15.75" customHeight="1">
      <c r="A95" s="137"/>
      <c r="B95" s="137"/>
      <c r="C95" s="137"/>
      <c r="D95" s="137"/>
      <c r="E95" s="137"/>
      <c r="F95" s="137"/>
      <c r="G95" s="137"/>
      <c r="H95" s="137"/>
      <c r="I95" s="138"/>
      <c r="J95" s="16"/>
      <c r="K95" s="17" t="s">
        <v>74</v>
      </c>
      <c r="L95" s="17"/>
      <c r="M95" s="17"/>
      <c r="N95" s="17"/>
      <c r="O95" s="17"/>
      <c r="P95" s="17"/>
      <c r="Q95" s="18"/>
      <c r="R95" s="19"/>
      <c r="S95" s="19"/>
      <c r="T95" s="19"/>
      <c r="U95" s="150"/>
      <c r="V95" s="150"/>
      <c r="W95" s="150"/>
      <c r="X95" s="150"/>
      <c r="Y95" s="150"/>
      <c r="Z95" s="150"/>
      <c r="AA95" s="150"/>
      <c r="AB95" s="19" t="s">
        <v>79</v>
      </c>
      <c r="AC95" s="19"/>
      <c r="AD95" s="19"/>
      <c r="AE95" s="19"/>
      <c r="AF95" s="19"/>
      <c r="AG95" s="19"/>
      <c r="AH95" s="19"/>
      <c r="AI95" s="19"/>
      <c r="AJ95" s="21"/>
      <c r="AK95" s="144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46"/>
      <c r="BC95" s="144"/>
      <c r="BD95" s="145"/>
      <c r="BE95" s="145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  <c r="BQ95" s="145"/>
      <c r="BR95" s="145"/>
      <c r="BS95" s="145"/>
      <c r="BT95" s="145"/>
      <c r="BU95" s="146"/>
    </row>
    <row r="96" spans="1:73" ht="32.25" customHeight="1">
      <c r="A96" s="139"/>
      <c r="B96" s="139"/>
      <c r="C96" s="139"/>
      <c r="D96" s="139"/>
      <c r="E96" s="139"/>
      <c r="F96" s="139"/>
      <c r="G96" s="139"/>
      <c r="H96" s="139"/>
      <c r="I96" s="140"/>
      <c r="J96" s="14"/>
      <c r="K96" s="139" t="s">
        <v>80</v>
      </c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40"/>
      <c r="AK96" s="147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9"/>
      <c r="BC96" s="147"/>
      <c r="BD96" s="148"/>
      <c r="BE96" s="148"/>
      <c r="BF96" s="148"/>
      <c r="BG96" s="148"/>
      <c r="BH96" s="148"/>
      <c r="BI96" s="148"/>
      <c r="BJ96" s="148"/>
      <c r="BK96" s="148"/>
      <c r="BL96" s="148"/>
      <c r="BM96" s="148"/>
      <c r="BN96" s="148"/>
      <c r="BO96" s="148"/>
      <c r="BP96" s="148"/>
      <c r="BQ96" s="148"/>
      <c r="BR96" s="148"/>
      <c r="BS96" s="148"/>
      <c r="BT96" s="148"/>
      <c r="BU96" s="149"/>
    </row>
    <row r="97" spans="1:73" ht="64.5" customHeight="1">
      <c r="A97" s="126"/>
      <c r="B97" s="126"/>
      <c r="C97" s="126"/>
      <c r="D97" s="126"/>
      <c r="E97" s="126"/>
      <c r="F97" s="126"/>
      <c r="G97" s="126"/>
      <c r="H97" s="126"/>
      <c r="I97" s="126"/>
      <c r="J97" s="126" t="s">
        <v>14</v>
      </c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 t="s">
        <v>15</v>
      </c>
      <c r="AL97" s="126"/>
      <c r="AM97" s="126"/>
      <c r="AN97" s="126"/>
      <c r="AO97" s="126"/>
      <c r="AP97" s="126"/>
      <c r="AQ97" s="126"/>
      <c r="AR97" s="126"/>
      <c r="AS97" s="126"/>
      <c r="AT97" s="126"/>
      <c r="AU97" s="126"/>
      <c r="AV97" s="126"/>
      <c r="AW97" s="126"/>
      <c r="AX97" s="126"/>
      <c r="AY97" s="126"/>
      <c r="AZ97" s="126"/>
      <c r="BA97" s="126"/>
      <c r="BB97" s="126"/>
      <c r="BC97" s="126" t="s">
        <v>16</v>
      </c>
      <c r="BD97" s="126"/>
      <c r="BE97" s="126"/>
      <c r="BF97" s="126"/>
      <c r="BG97" s="126"/>
      <c r="BH97" s="126"/>
      <c r="BI97" s="126"/>
      <c r="BJ97" s="126"/>
      <c r="BK97" s="126"/>
      <c r="BL97" s="126"/>
      <c r="BM97" s="126"/>
      <c r="BN97" s="126"/>
      <c r="BO97" s="126"/>
      <c r="BP97" s="126"/>
      <c r="BQ97" s="126"/>
      <c r="BR97" s="126"/>
      <c r="BS97" s="126"/>
      <c r="BT97" s="126"/>
      <c r="BU97" s="126"/>
    </row>
    <row r="98" spans="1:73" ht="16.5" customHeight="1">
      <c r="A98" s="135" t="s">
        <v>81</v>
      </c>
      <c r="B98" s="135"/>
      <c r="C98" s="135"/>
      <c r="D98" s="135"/>
      <c r="E98" s="135"/>
      <c r="F98" s="135"/>
      <c r="G98" s="135"/>
      <c r="H98" s="135"/>
      <c r="I98" s="136"/>
      <c r="J98" s="7"/>
      <c r="K98" s="135" t="s">
        <v>82</v>
      </c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6"/>
      <c r="AK98" s="141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2"/>
      <c r="AZ98" s="142"/>
      <c r="BA98" s="142"/>
      <c r="BB98" s="143"/>
      <c r="BC98" s="141"/>
      <c r="BD98" s="142"/>
      <c r="BE98" s="142"/>
      <c r="BF98" s="142"/>
      <c r="BG98" s="142"/>
      <c r="BH98" s="142"/>
      <c r="BI98" s="142"/>
      <c r="BJ98" s="142"/>
      <c r="BK98" s="142"/>
      <c r="BL98" s="142"/>
      <c r="BM98" s="142"/>
      <c r="BN98" s="142"/>
      <c r="BO98" s="142"/>
      <c r="BP98" s="142"/>
      <c r="BQ98" s="142"/>
      <c r="BR98" s="142"/>
      <c r="BS98" s="142"/>
      <c r="BT98" s="142"/>
      <c r="BU98" s="143"/>
    </row>
    <row r="99" spans="1:73" ht="15" customHeight="1">
      <c r="A99" s="137"/>
      <c r="B99" s="137"/>
      <c r="C99" s="137"/>
      <c r="D99" s="137"/>
      <c r="E99" s="137"/>
      <c r="F99" s="137"/>
      <c r="G99" s="137"/>
      <c r="H99" s="137"/>
      <c r="I99" s="138"/>
      <c r="J99" s="16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7"/>
      <c r="X99" s="17" t="s">
        <v>83</v>
      </c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24"/>
      <c r="AK99" s="144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145"/>
      <c r="BA99" s="145"/>
      <c r="BB99" s="146"/>
      <c r="BC99" s="144"/>
      <c r="BD99" s="145"/>
      <c r="BE99" s="145"/>
      <c r="BF99" s="145"/>
      <c r="BG99" s="145"/>
      <c r="BH99" s="145"/>
      <c r="BI99" s="145"/>
      <c r="BJ99" s="145"/>
      <c r="BK99" s="145"/>
      <c r="BL99" s="145"/>
      <c r="BM99" s="145"/>
      <c r="BN99" s="145"/>
      <c r="BO99" s="145"/>
      <c r="BP99" s="145"/>
      <c r="BQ99" s="145"/>
      <c r="BR99" s="145"/>
      <c r="BS99" s="145"/>
      <c r="BT99" s="145"/>
      <c r="BU99" s="146"/>
    </row>
    <row r="100" spans="1:73" ht="15" customHeight="1">
      <c r="A100" s="137"/>
      <c r="B100" s="137"/>
      <c r="C100" s="137"/>
      <c r="D100" s="137"/>
      <c r="E100" s="137"/>
      <c r="F100" s="137"/>
      <c r="G100" s="137"/>
      <c r="H100" s="137"/>
      <c r="I100" s="138"/>
      <c r="J100" s="16"/>
      <c r="K100" s="137" t="s">
        <v>84</v>
      </c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8"/>
      <c r="AK100" s="144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145"/>
      <c r="BA100" s="145"/>
      <c r="BB100" s="146"/>
      <c r="BC100" s="144"/>
      <c r="BD100" s="145"/>
      <c r="BE100" s="145"/>
      <c r="BF100" s="145"/>
      <c r="BG100" s="145"/>
      <c r="BH100" s="145"/>
      <c r="BI100" s="145"/>
      <c r="BJ100" s="145"/>
      <c r="BK100" s="145"/>
      <c r="BL100" s="145"/>
      <c r="BM100" s="145"/>
      <c r="BN100" s="145"/>
      <c r="BO100" s="145"/>
      <c r="BP100" s="145"/>
      <c r="BQ100" s="145"/>
      <c r="BR100" s="145"/>
      <c r="BS100" s="145"/>
      <c r="BT100" s="145"/>
      <c r="BU100" s="146"/>
    </row>
    <row r="101" spans="1:73" ht="15" customHeight="1">
      <c r="A101" s="137"/>
      <c r="B101" s="137"/>
      <c r="C101" s="137"/>
      <c r="D101" s="137"/>
      <c r="E101" s="137"/>
      <c r="F101" s="137"/>
      <c r="G101" s="137"/>
      <c r="H101" s="137"/>
      <c r="I101" s="138"/>
      <c r="J101" s="16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8"/>
      <c r="X101" s="175" t="s">
        <v>85</v>
      </c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6"/>
      <c r="AK101" s="144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6"/>
      <c r="BC101" s="144"/>
      <c r="BD101" s="145"/>
      <c r="BE101" s="145"/>
      <c r="BF101" s="145"/>
      <c r="BG101" s="145"/>
      <c r="BH101" s="145"/>
      <c r="BI101" s="145"/>
      <c r="BJ101" s="145"/>
      <c r="BK101" s="145"/>
      <c r="BL101" s="145"/>
      <c r="BM101" s="145"/>
      <c r="BN101" s="145"/>
      <c r="BO101" s="145"/>
      <c r="BP101" s="145"/>
      <c r="BQ101" s="145"/>
      <c r="BR101" s="145"/>
      <c r="BS101" s="145"/>
      <c r="BT101" s="145"/>
      <c r="BU101" s="146"/>
    </row>
    <row r="102" spans="1:73" ht="15" customHeight="1">
      <c r="A102" s="137"/>
      <c r="B102" s="137"/>
      <c r="C102" s="137"/>
      <c r="D102" s="137"/>
      <c r="E102" s="137"/>
      <c r="F102" s="137"/>
      <c r="G102" s="137"/>
      <c r="H102" s="137"/>
      <c r="I102" s="138"/>
      <c r="J102" s="16"/>
      <c r="K102" s="137" t="s">
        <v>86</v>
      </c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8"/>
      <c r="AK102" s="144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6"/>
      <c r="BC102" s="144"/>
      <c r="BD102" s="145"/>
      <c r="BE102" s="145"/>
      <c r="BF102" s="145"/>
      <c r="BG102" s="145"/>
      <c r="BH102" s="145"/>
      <c r="BI102" s="145"/>
      <c r="BJ102" s="145"/>
      <c r="BK102" s="145"/>
      <c r="BL102" s="145"/>
      <c r="BM102" s="145"/>
      <c r="BN102" s="145"/>
      <c r="BO102" s="145"/>
      <c r="BP102" s="145"/>
      <c r="BQ102" s="145"/>
      <c r="BR102" s="145"/>
      <c r="BS102" s="145"/>
      <c r="BT102" s="145"/>
      <c r="BU102" s="146"/>
    </row>
    <row r="103" spans="1:73" ht="15" customHeight="1">
      <c r="A103" s="137"/>
      <c r="B103" s="137"/>
      <c r="C103" s="137"/>
      <c r="D103" s="137"/>
      <c r="E103" s="137"/>
      <c r="F103" s="137"/>
      <c r="G103" s="137"/>
      <c r="H103" s="137"/>
      <c r="I103" s="138"/>
      <c r="J103" s="16"/>
      <c r="K103" s="17" t="s">
        <v>87</v>
      </c>
      <c r="L103" s="17"/>
      <c r="M103" s="17"/>
      <c r="N103" s="17"/>
      <c r="O103" s="17"/>
      <c r="P103" s="17"/>
      <c r="Q103" s="18"/>
      <c r="R103" s="19"/>
      <c r="S103" s="19"/>
      <c r="T103" s="150"/>
      <c r="U103" s="150"/>
      <c r="V103" s="150"/>
      <c r="W103" s="150"/>
      <c r="X103" s="17" t="s">
        <v>88</v>
      </c>
      <c r="AA103" s="18"/>
      <c r="AB103" s="19"/>
      <c r="AC103" s="19"/>
      <c r="AE103" s="19"/>
      <c r="AF103" s="19"/>
      <c r="AG103" s="19"/>
      <c r="AH103" s="19"/>
      <c r="AI103" s="19"/>
      <c r="AJ103" s="21"/>
      <c r="AK103" s="144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6"/>
      <c r="BC103" s="144"/>
      <c r="BD103" s="145"/>
      <c r="BE103" s="145"/>
      <c r="BF103" s="145"/>
      <c r="BG103" s="145"/>
      <c r="BH103" s="145"/>
      <c r="BI103" s="145"/>
      <c r="BJ103" s="145"/>
      <c r="BK103" s="145"/>
      <c r="BL103" s="145"/>
      <c r="BM103" s="145"/>
      <c r="BN103" s="145"/>
      <c r="BO103" s="145"/>
      <c r="BP103" s="145"/>
      <c r="BQ103" s="145"/>
      <c r="BR103" s="145"/>
      <c r="BS103" s="145"/>
      <c r="BT103" s="145"/>
      <c r="BU103" s="146"/>
    </row>
    <row r="104" spans="1:73" ht="79.5" customHeight="1">
      <c r="A104" s="137"/>
      <c r="B104" s="137"/>
      <c r="C104" s="137"/>
      <c r="D104" s="137"/>
      <c r="E104" s="137"/>
      <c r="F104" s="137"/>
      <c r="G104" s="137"/>
      <c r="H104" s="137"/>
      <c r="I104" s="138"/>
      <c r="J104" s="16"/>
      <c r="K104" s="137" t="s">
        <v>89</v>
      </c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8"/>
      <c r="AK104" s="144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6"/>
      <c r="BC104" s="144"/>
      <c r="BD104" s="145"/>
      <c r="BE104" s="145"/>
      <c r="BF104" s="145"/>
      <c r="BG104" s="145"/>
      <c r="BH104" s="145"/>
      <c r="BI104" s="145"/>
      <c r="BJ104" s="145"/>
      <c r="BK104" s="145"/>
      <c r="BL104" s="145"/>
      <c r="BM104" s="145"/>
      <c r="BN104" s="145"/>
      <c r="BO104" s="145"/>
      <c r="BP104" s="145"/>
      <c r="BQ104" s="145"/>
      <c r="BR104" s="145"/>
      <c r="BS104" s="145"/>
      <c r="BT104" s="145"/>
      <c r="BU104" s="146"/>
    </row>
    <row r="105" spans="1:73" ht="15.75" customHeight="1">
      <c r="A105" s="137"/>
      <c r="B105" s="137"/>
      <c r="C105" s="137"/>
      <c r="D105" s="137"/>
      <c r="E105" s="137"/>
      <c r="F105" s="137"/>
      <c r="G105" s="137"/>
      <c r="H105" s="137"/>
      <c r="I105" s="138"/>
      <c r="J105" s="16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8"/>
      <c r="X105" s="175" t="s">
        <v>85</v>
      </c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6"/>
      <c r="AK105" s="144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6"/>
      <c r="BC105" s="144"/>
      <c r="BD105" s="145"/>
      <c r="BE105" s="145"/>
      <c r="BF105" s="145"/>
      <c r="BG105" s="145"/>
      <c r="BH105" s="145"/>
      <c r="BI105" s="145"/>
      <c r="BJ105" s="145"/>
      <c r="BK105" s="145"/>
      <c r="BL105" s="145"/>
      <c r="BM105" s="145"/>
      <c r="BN105" s="145"/>
      <c r="BO105" s="145"/>
      <c r="BP105" s="145"/>
      <c r="BQ105" s="145"/>
      <c r="BR105" s="145"/>
      <c r="BS105" s="145"/>
      <c r="BT105" s="145"/>
      <c r="BU105" s="146"/>
    </row>
    <row r="106" spans="1:73" ht="63.75" customHeight="1">
      <c r="A106" s="137"/>
      <c r="B106" s="137"/>
      <c r="C106" s="137"/>
      <c r="D106" s="137"/>
      <c r="E106" s="137"/>
      <c r="F106" s="137"/>
      <c r="G106" s="137"/>
      <c r="H106" s="137"/>
      <c r="I106" s="138"/>
      <c r="J106" s="16"/>
      <c r="K106" s="137" t="s">
        <v>90</v>
      </c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8"/>
      <c r="AK106" s="144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45"/>
      <c r="BA106" s="145"/>
      <c r="BB106" s="146"/>
      <c r="BC106" s="144"/>
      <c r="BD106" s="145"/>
      <c r="BE106" s="145"/>
      <c r="BF106" s="145"/>
      <c r="BG106" s="145"/>
      <c r="BH106" s="145"/>
      <c r="BI106" s="145"/>
      <c r="BJ106" s="145"/>
      <c r="BK106" s="145"/>
      <c r="BL106" s="145"/>
      <c r="BM106" s="145"/>
      <c r="BN106" s="145"/>
      <c r="BO106" s="145"/>
      <c r="BP106" s="145"/>
      <c r="BQ106" s="145"/>
      <c r="BR106" s="145"/>
      <c r="BS106" s="145"/>
      <c r="BT106" s="145"/>
      <c r="BU106" s="146"/>
    </row>
    <row r="107" spans="1:73" ht="15.75" customHeight="1">
      <c r="A107" s="137"/>
      <c r="B107" s="137"/>
      <c r="C107" s="137"/>
      <c r="D107" s="137"/>
      <c r="E107" s="137"/>
      <c r="F107" s="137"/>
      <c r="G107" s="137"/>
      <c r="H107" s="137"/>
      <c r="I107" s="138"/>
      <c r="J107" s="16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8"/>
      <c r="X107" s="175" t="s">
        <v>91</v>
      </c>
      <c r="Y107" s="175"/>
      <c r="Z107" s="175"/>
      <c r="AA107" s="175"/>
      <c r="AB107" s="175"/>
      <c r="AC107" s="175"/>
      <c r="AD107" s="175"/>
      <c r="AE107" s="175"/>
      <c r="AF107" s="175"/>
      <c r="AG107" s="175"/>
      <c r="AH107" s="175"/>
      <c r="AI107" s="175"/>
      <c r="AJ107" s="176"/>
      <c r="AK107" s="144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6"/>
      <c r="BC107" s="144"/>
      <c r="BD107" s="145"/>
      <c r="BE107" s="145"/>
      <c r="BF107" s="145"/>
      <c r="BG107" s="145"/>
      <c r="BH107" s="145"/>
      <c r="BI107" s="145"/>
      <c r="BJ107" s="145"/>
      <c r="BK107" s="145"/>
      <c r="BL107" s="145"/>
      <c r="BM107" s="145"/>
      <c r="BN107" s="145"/>
      <c r="BO107" s="145"/>
      <c r="BP107" s="145"/>
      <c r="BQ107" s="145"/>
      <c r="BR107" s="145"/>
      <c r="BS107" s="145"/>
      <c r="BT107" s="145"/>
      <c r="BU107" s="146"/>
    </row>
    <row r="108" spans="1:73" ht="16.5" customHeight="1">
      <c r="A108" s="137"/>
      <c r="B108" s="137"/>
      <c r="C108" s="137"/>
      <c r="D108" s="137"/>
      <c r="E108" s="137"/>
      <c r="F108" s="137"/>
      <c r="G108" s="137"/>
      <c r="H108" s="137"/>
      <c r="I108" s="138"/>
      <c r="J108" s="16"/>
      <c r="K108" s="137" t="s">
        <v>92</v>
      </c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8"/>
      <c r="AK108" s="144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5"/>
      <c r="BB108" s="146"/>
      <c r="BC108" s="144"/>
      <c r="BD108" s="145"/>
      <c r="BE108" s="145"/>
      <c r="BF108" s="145"/>
      <c r="BG108" s="145"/>
      <c r="BH108" s="145"/>
      <c r="BI108" s="145"/>
      <c r="BJ108" s="145"/>
      <c r="BK108" s="145"/>
      <c r="BL108" s="145"/>
      <c r="BM108" s="145"/>
      <c r="BN108" s="145"/>
      <c r="BO108" s="145"/>
      <c r="BP108" s="145"/>
      <c r="BQ108" s="145"/>
      <c r="BR108" s="145"/>
      <c r="BS108" s="145"/>
      <c r="BT108" s="145"/>
      <c r="BU108" s="146"/>
    </row>
    <row r="109" spans="1:73" ht="15.75" customHeight="1">
      <c r="A109" s="137"/>
      <c r="B109" s="137"/>
      <c r="C109" s="137"/>
      <c r="D109" s="137"/>
      <c r="E109" s="137"/>
      <c r="F109" s="137"/>
      <c r="G109" s="137"/>
      <c r="H109" s="137"/>
      <c r="I109" s="138"/>
      <c r="J109" s="16"/>
      <c r="K109" s="150"/>
      <c r="L109" s="150"/>
      <c r="M109" s="150"/>
      <c r="N109" s="150"/>
      <c r="O109" s="150"/>
      <c r="P109" s="150"/>
      <c r="Q109" s="19" t="s">
        <v>93</v>
      </c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21"/>
      <c r="AK109" s="144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6"/>
      <c r="BC109" s="144"/>
      <c r="BD109" s="145"/>
      <c r="BE109" s="145"/>
      <c r="BF109" s="145"/>
      <c r="BG109" s="145"/>
      <c r="BH109" s="145"/>
      <c r="BI109" s="145"/>
      <c r="BJ109" s="145"/>
      <c r="BK109" s="145"/>
      <c r="BL109" s="145"/>
      <c r="BM109" s="145"/>
      <c r="BN109" s="145"/>
      <c r="BO109" s="145"/>
      <c r="BP109" s="145"/>
      <c r="BQ109" s="145"/>
      <c r="BR109" s="145"/>
      <c r="BS109" s="145"/>
      <c r="BT109" s="145"/>
      <c r="BU109" s="146"/>
    </row>
    <row r="110" spans="1:73" ht="16.5" customHeight="1">
      <c r="A110" s="139"/>
      <c r="B110" s="139"/>
      <c r="C110" s="139"/>
      <c r="D110" s="139"/>
      <c r="E110" s="139"/>
      <c r="F110" s="139"/>
      <c r="G110" s="139"/>
      <c r="H110" s="139"/>
      <c r="I110" s="140"/>
      <c r="J110" s="14"/>
      <c r="K110" s="139" t="s">
        <v>94</v>
      </c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40"/>
      <c r="AK110" s="147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9"/>
      <c r="BC110" s="147"/>
      <c r="BD110" s="148"/>
      <c r="BE110" s="148"/>
      <c r="BF110" s="148"/>
      <c r="BG110" s="148"/>
      <c r="BH110" s="148"/>
      <c r="BI110" s="148"/>
      <c r="BJ110" s="148"/>
      <c r="BK110" s="148"/>
      <c r="BL110" s="148"/>
      <c r="BM110" s="148"/>
      <c r="BN110" s="148"/>
      <c r="BO110" s="148"/>
      <c r="BP110" s="148"/>
      <c r="BQ110" s="148"/>
      <c r="BR110" s="148"/>
      <c r="BS110" s="148"/>
      <c r="BT110" s="148"/>
      <c r="BU110" s="149"/>
    </row>
    <row r="111" spans="1:73" ht="17.25" customHeight="1">
      <c r="A111" s="126"/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126"/>
      <c r="AI111" s="126"/>
      <c r="AJ111" s="126"/>
      <c r="AK111" s="126"/>
      <c r="AL111" s="126"/>
      <c r="AM111" s="126"/>
      <c r="AN111" s="126"/>
      <c r="AO111" s="126"/>
      <c r="AP111" s="126"/>
      <c r="AQ111" s="126"/>
      <c r="AR111" s="126"/>
      <c r="AS111" s="126"/>
      <c r="AT111" s="126"/>
      <c r="AU111" s="126"/>
      <c r="AV111" s="126"/>
      <c r="AW111" s="126"/>
      <c r="AX111" s="126"/>
      <c r="AY111" s="126"/>
      <c r="AZ111" s="126"/>
      <c r="BA111" s="126"/>
      <c r="BB111" s="126"/>
      <c r="BC111" s="126"/>
      <c r="BD111" s="126"/>
      <c r="BE111" s="126"/>
      <c r="BF111" s="126"/>
      <c r="BG111" s="126"/>
      <c r="BH111" s="126"/>
      <c r="BI111" s="126"/>
      <c r="BJ111" s="126"/>
      <c r="BK111" s="126"/>
      <c r="BL111" s="126"/>
      <c r="BM111" s="126"/>
      <c r="BN111" s="126"/>
      <c r="BO111" s="126"/>
      <c r="BP111" s="126"/>
      <c r="BQ111" s="126"/>
      <c r="BR111" s="126"/>
      <c r="BS111" s="126"/>
      <c r="BT111" s="126"/>
      <c r="BU111" s="126"/>
    </row>
    <row r="112" spans="1:73" ht="15.75" customHeight="1">
      <c r="A112" s="135" t="s">
        <v>96</v>
      </c>
      <c r="B112" s="135"/>
      <c r="C112" s="135"/>
      <c r="D112" s="135"/>
      <c r="E112" s="135"/>
      <c r="F112" s="135"/>
      <c r="G112" s="135"/>
      <c r="H112" s="135"/>
      <c r="I112" s="136"/>
      <c r="J112" s="7"/>
      <c r="K112" s="153"/>
      <c r="L112" s="153"/>
      <c r="M112" s="153"/>
      <c r="N112" s="153"/>
      <c r="O112" s="153"/>
      <c r="P112" s="153"/>
      <c r="Q112" s="8"/>
      <c r="R112" s="157" t="s">
        <v>24</v>
      </c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/>
      <c r="AH112" s="157"/>
      <c r="AI112" s="157"/>
      <c r="AJ112" s="158"/>
      <c r="AK112" s="141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3"/>
      <c r="BC112" s="141"/>
      <c r="BD112" s="142"/>
      <c r="BE112" s="142"/>
      <c r="BF112" s="142"/>
      <c r="BG112" s="142"/>
      <c r="BH112" s="142"/>
      <c r="BI112" s="142"/>
      <c r="BJ112" s="142"/>
      <c r="BK112" s="142"/>
      <c r="BL112" s="142"/>
      <c r="BM112" s="142"/>
      <c r="BN112" s="142"/>
      <c r="BO112" s="142"/>
      <c r="BP112" s="142"/>
      <c r="BQ112" s="142"/>
      <c r="BR112" s="142"/>
      <c r="BS112" s="142"/>
      <c r="BT112" s="142"/>
      <c r="BU112" s="143"/>
    </row>
    <row r="113" spans="1:73" ht="3.75" customHeight="1">
      <c r="A113" s="139"/>
      <c r="B113" s="139"/>
      <c r="C113" s="139"/>
      <c r="D113" s="139"/>
      <c r="E113" s="139"/>
      <c r="F113" s="139"/>
      <c r="G113" s="139"/>
      <c r="H113" s="139"/>
      <c r="I113" s="140"/>
      <c r="J113" s="154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6"/>
      <c r="AK113" s="147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9"/>
      <c r="BC113" s="147"/>
      <c r="BD113" s="148"/>
      <c r="BE113" s="148"/>
      <c r="BF113" s="148"/>
      <c r="BG113" s="148"/>
      <c r="BH113" s="148"/>
      <c r="BI113" s="148"/>
      <c r="BJ113" s="148"/>
      <c r="BK113" s="148"/>
      <c r="BL113" s="148"/>
      <c r="BM113" s="148"/>
      <c r="BN113" s="148"/>
      <c r="BO113" s="148"/>
      <c r="BP113" s="148"/>
      <c r="BQ113" s="148"/>
      <c r="BR113" s="148"/>
      <c r="BS113" s="148"/>
      <c r="BT113" s="148"/>
      <c r="BU113" s="149"/>
    </row>
    <row r="114" spans="1:73" ht="15.75" customHeight="1">
      <c r="A114" s="135" t="s">
        <v>97</v>
      </c>
      <c r="B114" s="135"/>
      <c r="C114" s="135"/>
      <c r="D114" s="135"/>
      <c r="E114" s="135"/>
      <c r="F114" s="135"/>
      <c r="G114" s="135"/>
      <c r="H114" s="135"/>
      <c r="I114" s="136"/>
      <c r="J114" s="7"/>
      <c r="K114" s="153"/>
      <c r="L114" s="153"/>
      <c r="M114" s="153"/>
      <c r="N114" s="153"/>
      <c r="O114" s="153"/>
      <c r="P114" s="153"/>
      <c r="Q114" s="8"/>
      <c r="R114" s="157" t="s">
        <v>24</v>
      </c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57"/>
      <c r="AG114" s="157"/>
      <c r="AH114" s="157"/>
      <c r="AI114" s="157"/>
      <c r="AJ114" s="158"/>
      <c r="AK114" s="141"/>
      <c r="AL114" s="142"/>
      <c r="AM114" s="142"/>
      <c r="AN114" s="142"/>
      <c r="AO114" s="142"/>
      <c r="AP114" s="142"/>
      <c r="AQ114" s="142"/>
      <c r="AR114" s="142"/>
      <c r="AS114" s="142"/>
      <c r="AT114" s="142"/>
      <c r="AU114" s="142"/>
      <c r="AV114" s="142"/>
      <c r="AW114" s="142"/>
      <c r="AX114" s="142"/>
      <c r="AY114" s="142"/>
      <c r="AZ114" s="142"/>
      <c r="BA114" s="142"/>
      <c r="BB114" s="143"/>
      <c r="BC114" s="141"/>
      <c r="BD114" s="142"/>
      <c r="BE114" s="142"/>
      <c r="BF114" s="142"/>
      <c r="BG114" s="142"/>
      <c r="BH114" s="142"/>
      <c r="BI114" s="142"/>
      <c r="BJ114" s="142"/>
      <c r="BK114" s="142"/>
      <c r="BL114" s="142"/>
      <c r="BM114" s="142"/>
      <c r="BN114" s="142"/>
      <c r="BO114" s="142"/>
      <c r="BP114" s="142"/>
      <c r="BQ114" s="142"/>
      <c r="BR114" s="142"/>
      <c r="BS114" s="142"/>
      <c r="BT114" s="142"/>
      <c r="BU114" s="143"/>
    </row>
    <row r="115" spans="1:73" ht="3.75" customHeight="1">
      <c r="A115" s="139"/>
      <c r="B115" s="139"/>
      <c r="C115" s="139"/>
      <c r="D115" s="139"/>
      <c r="E115" s="139"/>
      <c r="F115" s="139"/>
      <c r="G115" s="139"/>
      <c r="H115" s="139"/>
      <c r="I115" s="140"/>
      <c r="J115" s="154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6"/>
      <c r="AK115" s="147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9"/>
      <c r="BC115" s="147"/>
      <c r="BD115" s="148"/>
      <c r="BE115" s="148"/>
      <c r="BF115" s="148"/>
      <c r="BG115" s="148"/>
      <c r="BH115" s="148"/>
      <c r="BI115" s="148"/>
      <c r="BJ115" s="148"/>
      <c r="BK115" s="148"/>
      <c r="BL115" s="148"/>
      <c r="BM115" s="148"/>
      <c r="BN115" s="148"/>
      <c r="BO115" s="148"/>
      <c r="BP115" s="148"/>
      <c r="BQ115" s="148"/>
      <c r="BR115" s="148"/>
      <c r="BS115" s="148"/>
      <c r="BT115" s="148"/>
      <c r="BU115" s="149"/>
    </row>
    <row r="116" spans="1:73" ht="32.25" customHeight="1">
      <c r="A116" s="151" t="s">
        <v>98</v>
      </c>
      <c r="B116" s="151"/>
      <c r="C116" s="151"/>
      <c r="D116" s="151"/>
      <c r="E116" s="151"/>
      <c r="F116" s="151"/>
      <c r="G116" s="151"/>
      <c r="H116" s="151"/>
      <c r="I116" s="152"/>
      <c r="J116" s="14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51"/>
      <c r="AH116" s="151"/>
      <c r="AI116" s="151"/>
      <c r="AJ116" s="152"/>
      <c r="AK116" s="167"/>
      <c r="AL116" s="128"/>
      <c r="AM116" s="128"/>
      <c r="AN116" s="128"/>
      <c r="AO116" s="128"/>
      <c r="AP116" s="128"/>
      <c r="AQ116" s="128"/>
      <c r="AR116" s="128"/>
      <c r="AS116" s="128"/>
      <c r="AT116" s="128"/>
      <c r="AU116" s="128"/>
      <c r="AV116" s="128"/>
      <c r="AW116" s="128"/>
      <c r="AX116" s="128"/>
      <c r="AY116" s="128"/>
      <c r="AZ116" s="128"/>
      <c r="BA116" s="128"/>
      <c r="BB116" s="129"/>
      <c r="BC116" s="167"/>
      <c r="BD116" s="128"/>
      <c r="BE116" s="128"/>
      <c r="BF116" s="128"/>
      <c r="BG116" s="128"/>
      <c r="BH116" s="128"/>
      <c r="BI116" s="128"/>
      <c r="BJ116" s="128"/>
      <c r="BK116" s="128"/>
      <c r="BL116" s="128"/>
      <c r="BM116" s="128"/>
      <c r="BN116" s="128"/>
      <c r="BO116" s="128"/>
      <c r="BP116" s="128"/>
      <c r="BQ116" s="128"/>
      <c r="BR116" s="128"/>
      <c r="BS116" s="128"/>
      <c r="BT116" s="128"/>
      <c r="BU116" s="129"/>
    </row>
    <row r="117" spans="1:73" ht="32.25" customHeight="1">
      <c r="A117" s="151" t="s">
        <v>99</v>
      </c>
      <c r="B117" s="151"/>
      <c r="C117" s="151"/>
      <c r="D117" s="151"/>
      <c r="E117" s="151"/>
      <c r="F117" s="151"/>
      <c r="G117" s="151"/>
      <c r="H117" s="151"/>
      <c r="I117" s="152"/>
      <c r="J117" s="14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  <c r="X117" s="151"/>
      <c r="Y117" s="151"/>
      <c r="Z117" s="151"/>
      <c r="AA117" s="151"/>
      <c r="AB117" s="151"/>
      <c r="AC117" s="151"/>
      <c r="AD117" s="151"/>
      <c r="AE117" s="151"/>
      <c r="AF117" s="151"/>
      <c r="AG117" s="151"/>
      <c r="AH117" s="151"/>
      <c r="AI117" s="151"/>
      <c r="AJ117" s="152"/>
      <c r="AK117" s="167"/>
      <c r="AL117" s="128"/>
      <c r="AM117" s="128"/>
      <c r="AN117" s="128"/>
      <c r="AO117" s="128"/>
      <c r="AP117" s="128"/>
      <c r="AQ117" s="128"/>
      <c r="AR117" s="128"/>
      <c r="AS117" s="128"/>
      <c r="AT117" s="128"/>
      <c r="AU117" s="128"/>
      <c r="AV117" s="128"/>
      <c r="AW117" s="128"/>
      <c r="AX117" s="128"/>
      <c r="AY117" s="128"/>
      <c r="AZ117" s="128"/>
      <c r="BA117" s="128"/>
      <c r="BB117" s="129"/>
      <c r="BC117" s="167"/>
      <c r="BD117" s="128"/>
      <c r="BE117" s="128"/>
      <c r="BF117" s="128"/>
      <c r="BG117" s="128"/>
      <c r="BH117" s="128"/>
      <c r="BI117" s="128"/>
      <c r="BJ117" s="128"/>
      <c r="BK117" s="128"/>
      <c r="BL117" s="128"/>
      <c r="BM117" s="128"/>
      <c r="BN117" s="128"/>
      <c r="BO117" s="128"/>
      <c r="BP117" s="128"/>
      <c r="BQ117" s="128"/>
      <c r="BR117" s="128"/>
      <c r="BS117" s="128"/>
      <c r="BT117" s="128"/>
      <c r="BU117" s="129"/>
    </row>
    <row r="118" spans="1:73" ht="32.25" customHeight="1">
      <c r="A118" s="151" t="s">
        <v>100</v>
      </c>
      <c r="B118" s="151"/>
      <c r="C118" s="151"/>
      <c r="D118" s="151"/>
      <c r="E118" s="151"/>
      <c r="F118" s="151"/>
      <c r="G118" s="151"/>
      <c r="H118" s="151"/>
      <c r="I118" s="152"/>
      <c r="J118" s="14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  <c r="X118" s="151"/>
      <c r="Y118" s="151"/>
      <c r="Z118" s="151"/>
      <c r="AA118" s="151"/>
      <c r="AB118" s="151"/>
      <c r="AC118" s="151"/>
      <c r="AD118" s="151"/>
      <c r="AE118" s="151"/>
      <c r="AF118" s="151"/>
      <c r="AG118" s="151"/>
      <c r="AH118" s="151"/>
      <c r="AI118" s="151"/>
      <c r="AJ118" s="152"/>
      <c r="AK118" s="167"/>
      <c r="AL118" s="128"/>
      <c r="AM118" s="128"/>
      <c r="AN118" s="128"/>
      <c r="AO118" s="128"/>
      <c r="AP118" s="128"/>
      <c r="AQ118" s="128"/>
      <c r="AR118" s="128"/>
      <c r="AS118" s="128"/>
      <c r="AT118" s="128"/>
      <c r="AU118" s="128"/>
      <c r="AV118" s="128"/>
      <c r="AW118" s="128"/>
      <c r="AX118" s="128"/>
      <c r="AY118" s="128"/>
      <c r="AZ118" s="128"/>
      <c r="BA118" s="128"/>
      <c r="BB118" s="129"/>
      <c r="BC118" s="167"/>
      <c r="BD118" s="128"/>
      <c r="BE118" s="128"/>
      <c r="BF118" s="128"/>
      <c r="BG118" s="128"/>
      <c r="BH118" s="128"/>
      <c r="BI118" s="128"/>
      <c r="BJ118" s="128"/>
      <c r="BK118" s="128"/>
      <c r="BL118" s="128"/>
      <c r="BM118" s="128"/>
      <c r="BN118" s="128"/>
      <c r="BO118" s="128"/>
      <c r="BP118" s="128"/>
      <c r="BQ118" s="128"/>
      <c r="BR118" s="128"/>
      <c r="BS118" s="128"/>
      <c r="BT118" s="128"/>
      <c r="BU118" s="129"/>
    </row>
    <row r="119" spans="1:73" ht="32.25" customHeight="1">
      <c r="A119" s="151" t="s">
        <v>101</v>
      </c>
      <c r="B119" s="151"/>
      <c r="C119" s="151"/>
      <c r="D119" s="151"/>
      <c r="E119" s="151"/>
      <c r="F119" s="151"/>
      <c r="G119" s="151"/>
      <c r="H119" s="151"/>
      <c r="I119" s="152"/>
      <c r="J119" s="14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1"/>
      <c r="AJ119" s="152"/>
      <c r="AK119" s="167"/>
      <c r="AL119" s="128"/>
      <c r="AM119" s="128"/>
      <c r="AN119" s="128"/>
      <c r="AO119" s="128"/>
      <c r="AP119" s="128"/>
      <c r="AQ119" s="128"/>
      <c r="AR119" s="128"/>
      <c r="AS119" s="128"/>
      <c r="AT119" s="128"/>
      <c r="AU119" s="128"/>
      <c r="AV119" s="128"/>
      <c r="AW119" s="128"/>
      <c r="AX119" s="128"/>
      <c r="AY119" s="128"/>
      <c r="AZ119" s="128"/>
      <c r="BA119" s="128"/>
      <c r="BB119" s="129"/>
      <c r="BC119" s="167"/>
      <c r="BD119" s="128"/>
      <c r="BE119" s="128"/>
      <c r="BF119" s="128"/>
      <c r="BG119" s="128"/>
      <c r="BH119" s="128"/>
      <c r="BI119" s="128"/>
      <c r="BJ119" s="128"/>
      <c r="BK119" s="128"/>
      <c r="BL119" s="128"/>
      <c r="BM119" s="128"/>
      <c r="BN119" s="128"/>
      <c r="BO119" s="128"/>
      <c r="BP119" s="128"/>
      <c r="BQ119" s="128"/>
      <c r="BR119" s="128"/>
      <c r="BS119" s="128"/>
      <c r="BT119" s="128"/>
      <c r="BU119" s="129"/>
    </row>
    <row r="120" spans="1:73" ht="31.5" customHeight="1">
      <c r="A120" s="134"/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  <c r="AK120" s="134"/>
      <c r="AL120" s="134"/>
      <c r="AM120" s="134"/>
      <c r="AN120" s="134"/>
      <c r="AO120" s="134"/>
      <c r="AP120" s="134"/>
      <c r="AQ120" s="134"/>
      <c r="AR120" s="134"/>
      <c r="AS120" s="134"/>
      <c r="AT120" s="134"/>
      <c r="AU120" s="134"/>
      <c r="AV120" s="134"/>
      <c r="AW120" s="134"/>
      <c r="AX120" s="134"/>
      <c r="AY120" s="134"/>
      <c r="AZ120" s="134"/>
      <c r="BA120" s="134"/>
      <c r="BB120" s="134"/>
      <c r="BC120" s="134"/>
      <c r="BD120" s="134"/>
      <c r="BE120" s="134"/>
      <c r="BF120" s="134"/>
      <c r="BG120" s="134"/>
      <c r="BH120" s="134"/>
      <c r="BI120" s="134"/>
      <c r="BJ120" s="134"/>
      <c r="BK120" s="134"/>
      <c r="BL120" s="134"/>
      <c r="BM120" s="134"/>
      <c r="BN120" s="134"/>
      <c r="BO120" s="134"/>
      <c r="BP120" s="134"/>
      <c r="BQ120" s="134"/>
      <c r="BR120" s="134"/>
      <c r="BS120" s="134"/>
      <c r="BT120" s="134"/>
      <c r="BU120" s="134"/>
    </row>
    <row r="121" spans="1:73" ht="15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</row>
    <row r="122" spans="1:73" ht="96.75" customHeight="1">
      <c r="A122" s="6"/>
      <c r="B122" s="126" t="s">
        <v>103</v>
      </c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 t="s">
        <v>104</v>
      </c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 t="s">
        <v>105</v>
      </c>
      <c r="AB122" s="126"/>
      <c r="AC122" s="126"/>
      <c r="AD122" s="126"/>
      <c r="AE122" s="126"/>
      <c r="AF122" s="126"/>
      <c r="AG122" s="126"/>
      <c r="AH122" s="126"/>
      <c r="AI122" s="126"/>
      <c r="AJ122" s="126"/>
      <c r="AK122" s="126"/>
      <c r="AL122" s="126"/>
      <c r="AM122" s="126"/>
      <c r="AN122" s="126"/>
      <c r="AO122" s="126"/>
      <c r="AP122" s="126" t="s">
        <v>106</v>
      </c>
      <c r="AQ122" s="126"/>
      <c r="AR122" s="126"/>
      <c r="AS122" s="126"/>
      <c r="AT122" s="126"/>
      <c r="AU122" s="126"/>
      <c r="AV122" s="126"/>
      <c r="AW122" s="126"/>
      <c r="AX122" s="126"/>
      <c r="AY122" s="126"/>
      <c r="AZ122" s="126"/>
      <c r="BA122" s="126"/>
      <c r="BB122" s="126"/>
      <c r="BC122" s="126"/>
      <c r="BD122" s="126" t="s">
        <v>107</v>
      </c>
      <c r="BE122" s="126"/>
      <c r="BF122" s="126"/>
      <c r="BG122" s="126"/>
      <c r="BH122" s="126"/>
      <c r="BI122" s="126"/>
      <c r="BJ122" s="126"/>
      <c r="BK122" s="126"/>
      <c r="BL122" s="126"/>
      <c r="BM122" s="126"/>
      <c r="BN122" s="126"/>
      <c r="BO122" s="126"/>
      <c r="BP122" s="126"/>
      <c r="BQ122" s="126"/>
      <c r="BR122" s="126"/>
      <c r="BS122" s="126"/>
      <c r="BT122" s="126"/>
      <c r="BU122" s="126"/>
    </row>
    <row r="123" spans="1:73" ht="16.5" customHeight="1">
      <c r="A123" s="128"/>
      <c r="B123" s="128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8"/>
      <c r="AG123" s="128"/>
      <c r="AH123" s="128"/>
      <c r="AI123" s="128"/>
      <c r="AJ123" s="128"/>
      <c r="AK123" s="128"/>
      <c r="AL123" s="128"/>
      <c r="AM123" s="128"/>
      <c r="AN123" s="128"/>
      <c r="AO123" s="128"/>
      <c r="AP123" s="128"/>
      <c r="AQ123" s="128"/>
      <c r="AR123" s="128"/>
      <c r="AS123" s="128"/>
      <c r="AT123" s="128"/>
      <c r="AU123" s="128"/>
      <c r="AV123" s="128"/>
      <c r="AW123" s="128"/>
      <c r="AX123" s="128"/>
      <c r="AY123" s="128"/>
      <c r="AZ123" s="128"/>
      <c r="BA123" s="128"/>
      <c r="BB123" s="128"/>
      <c r="BC123" s="128"/>
      <c r="BD123" s="128"/>
      <c r="BE123" s="128"/>
      <c r="BF123" s="128"/>
      <c r="BG123" s="128"/>
      <c r="BH123" s="128"/>
      <c r="BI123" s="128"/>
      <c r="BJ123" s="128"/>
      <c r="BK123" s="128"/>
      <c r="BL123" s="128"/>
      <c r="BM123" s="128"/>
      <c r="BN123" s="128"/>
      <c r="BO123" s="128"/>
      <c r="BP123" s="128"/>
      <c r="BQ123" s="128"/>
      <c r="BR123" s="128"/>
      <c r="BS123" s="128"/>
      <c r="BT123" s="128"/>
      <c r="BU123" s="129"/>
    </row>
    <row r="124" spans="1:73" ht="33" customHeight="1">
      <c r="A124" s="15" t="s">
        <v>109</v>
      </c>
      <c r="B124" s="131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3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  <c r="AA124" s="127"/>
      <c r="AB124" s="127"/>
      <c r="AC124" s="127"/>
      <c r="AD124" s="127"/>
      <c r="AE124" s="127"/>
      <c r="AF124" s="127"/>
      <c r="AG124" s="127"/>
      <c r="AH124" s="127"/>
      <c r="AI124" s="127"/>
      <c r="AJ124" s="127"/>
      <c r="AK124" s="127"/>
      <c r="AL124" s="127"/>
      <c r="AM124" s="127"/>
      <c r="AN124" s="127"/>
      <c r="AO124" s="127"/>
      <c r="AP124" s="127"/>
      <c r="AQ124" s="127"/>
      <c r="AR124" s="127"/>
      <c r="AS124" s="127"/>
      <c r="AT124" s="127"/>
      <c r="AU124" s="127"/>
      <c r="AV124" s="127"/>
      <c r="AW124" s="127"/>
      <c r="AX124" s="127"/>
      <c r="AY124" s="127"/>
      <c r="AZ124" s="127"/>
      <c r="BA124" s="127"/>
      <c r="BB124" s="127"/>
      <c r="BC124" s="127"/>
      <c r="BD124" s="127"/>
      <c r="BE124" s="127"/>
      <c r="BF124" s="127"/>
      <c r="BG124" s="127"/>
      <c r="BH124" s="127"/>
      <c r="BI124" s="127"/>
      <c r="BJ124" s="127"/>
      <c r="BK124" s="127"/>
      <c r="BL124" s="127"/>
      <c r="BM124" s="127"/>
      <c r="BN124" s="127"/>
      <c r="BO124" s="127"/>
      <c r="BP124" s="127"/>
      <c r="BQ124" s="127"/>
      <c r="BR124" s="127"/>
      <c r="BS124" s="127"/>
      <c r="BT124" s="127"/>
      <c r="BU124" s="127"/>
    </row>
    <row r="125" spans="1:73" ht="15.75" customHeight="1">
      <c r="A125" s="15" t="s">
        <v>110</v>
      </c>
      <c r="B125" s="131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3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  <c r="AF125" s="127"/>
      <c r="AG125" s="127"/>
      <c r="AH125" s="127"/>
      <c r="AI125" s="127"/>
      <c r="AJ125" s="127"/>
      <c r="AK125" s="127"/>
      <c r="AL125" s="127"/>
      <c r="AM125" s="127"/>
      <c r="AN125" s="127"/>
      <c r="AO125" s="127"/>
      <c r="AP125" s="127"/>
      <c r="AQ125" s="127"/>
      <c r="AR125" s="127"/>
      <c r="AS125" s="127"/>
      <c r="AT125" s="127"/>
      <c r="AU125" s="127"/>
      <c r="AV125" s="127"/>
      <c r="AW125" s="127"/>
      <c r="AX125" s="127"/>
      <c r="AY125" s="127"/>
      <c r="AZ125" s="127"/>
      <c r="BA125" s="127"/>
      <c r="BB125" s="127"/>
      <c r="BC125" s="127"/>
      <c r="BD125" s="127"/>
      <c r="BE125" s="127"/>
      <c r="BF125" s="127"/>
      <c r="BG125" s="127"/>
      <c r="BH125" s="127"/>
      <c r="BI125" s="127"/>
      <c r="BJ125" s="127"/>
      <c r="BK125" s="127"/>
      <c r="BL125" s="127"/>
      <c r="BM125" s="127"/>
      <c r="BN125" s="127"/>
      <c r="BO125" s="127"/>
      <c r="BP125" s="127"/>
      <c r="BQ125" s="127"/>
      <c r="BR125" s="127"/>
      <c r="BS125" s="127"/>
      <c r="BT125" s="127"/>
      <c r="BU125" s="127"/>
    </row>
    <row r="126" spans="1:73" ht="96.75" customHeight="1">
      <c r="A126" s="6"/>
      <c r="B126" s="126" t="s">
        <v>103</v>
      </c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 t="s">
        <v>104</v>
      </c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 t="s">
        <v>105</v>
      </c>
      <c r="AB126" s="126"/>
      <c r="AC126" s="126"/>
      <c r="AD126" s="126"/>
      <c r="AE126" s="126"/>
      <c r="AF126" s="126"/>
      <c r="AG126" s="126"/>
      <c r="AH126" s="126"/>
      <c r="AI126" s="126"/>
      <c r="AJ126" s="126"/>
      <c r="AK126" s="126"/>
      <c r="AL126" s="126"/>
      <c r="AM126" s="126"/>
      <c r="AN126" s="126"/>
      <c r="AO126" s="126"/>
      <c r="AP126" s="126" t="s">
        <v>106</v>
      </c>
      <c r="AQ126" s="126"/>
      <c r="AR126" s="126"/>
      <c r="AS126" s="126"/>
      <c r="AT126" s="126"/>
      <c r="AU126" s="126"/>
      <c r="AV126" s="126"/>
      <c r="AW126" s="126"/>
      <c r="AX126" s="126"/>
      <c r="AY126" s="126"/>
      <c r="AZ126" s="126"/>
      <c r="BA126" s="126"/>
      <c r="BB126" s="126"/>
      <c r="BC126" s="126"/>
      <c r="BD126" s="126" t="s">
        <v>107</v>
      </c>
      <c r="BE126" s="126"/>
      <c r="BF126" s="126"/>
      <c r="BG126" s="126"/>
      <c r="BH126" s="126"/>
      <c r="BI126" s="126"/>
      <c r="BJ126" s="126"/>
      <c r="BK126" s="126"/>
      <c r="BL126" s="126"/>
      <c r="BM126" s="126"/>
      <c r="BN126" s="126"/>
      <c r="BO126" s="126"/>
      <c r="BP126" s="126"/>
      <c r="BQ126" s="126"/>
      <c r="BR126" s="126"/>
      <c r="BS126" s="126"/>
      <c r="BT126" s="126"/>
      <c r="BU126" s="126"/>
    </row>
    <row r="127" spans="1:73" ht="33" customHeight="1">
      <c r="A127" s="15" t="s">
        <v>111</v>
      </c>
      <c r="B127" s="131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3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7"/>
      <c r="AF127" s="127"/>
      <c r="AG127" s="127"/>
      <c r="AH127" s="127"/>
      <c r="AI127" s="127"/>
      <c r="AJ127" s="127"/>
      <c r="AK127" s="127"/>
      <c r="AL127" s="127"/>
      <c r="AM127" s="127"/>
      <c r="AN127" s="127"/>
      <c r="AO127" s="127"/>
      <c r="AP127" s="127"/>
      <c r="AQ127" s="127"/>
      <c r="AR127" s="127"/>
      <c r="AS127" s="127"/>
      <c r="AT127" s="127"/>
      <c r="AU127" s="127"/>
      <c r="AV127" s="127"/>
      <c r="AW127" s="127"/>
      <c r="AX127" s="127"/>
      <c r="AY127" s="127"/>
      <c r="AZ127" s="127"/>
      <c r="BA127" s="127"/>
      <c r="BB127" s="127"/>
      <c r="BC127" s="127"/>
      <c r="BD127" s="127"/>
      <c r="BE127" s="127"/>
      <c r="BF127" s="127"/>
      <c r="BG127" s="127"/>
      <c r="BH127" s="127"/>
      <c r="BI127" s="127"/>
      <c r="BJ127" s="127"/>
      <c r="BK127" s="127"/>
      <c r="BL127" s="127"/>
      <c r="BM127" s="127"/>
      <c r="BN127" s="127"/>
      <c r="BO127" s="127"/>
      <c r="BP127" s="127"/>
      <c r="BQ127" s="127"/>
      <c r="BR127" s="127"/>
      <c r="BS127" s="127"/>
      <c r="BT127" s="127"/>
      <c r="BU127" s="127"/>
    </row>
    <row r="128" spans="1:73" ht="33" customHeight="1">
      <c r="A128" s="15" t="s">
        <v>112</v>
      </c>
      <c r="B128" s="131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3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27"/>
      <c r="AE128" s="127"/>
      <c r="AF128" s="127"/>
      <c r="AG128" s="127"/>
      <c r="AH128" s="127"/>
      <c r="AI128" s="127"/>
      <c r="AJ128" s="127"/>
      <c r="AK128" s="127"/>
      <c r="AL128" s="127"/>
      <c r="AM128" s="127"/>
      <c r="AN128" s="127"/>
      <c r="AO128" s="127"/>
      <c r="AP128" s="127"/>
      <c r="AQ128" s="127"/>
      <c r="AR128" s="127"/>
      <c r="AS128" s="127"/>
      <c r="AT128" s="127"/>
      <c r="AU128" s="127"/>
      <c r="AV128" s="127"/>
      <c r="AW128" s="127"/>
      <c r="AX128" s="127"/>
      <c r="AY128" s="127"/>
      <c r="AZ128" s="127"/>
      <c r="BA128" s="127"/>
      <c r="BB128" s="127"/>
      <c r="BC128" s="127"/>
      <c r="BD128" s="127"/>
      <c r="BE128" s="127"/>
      <c r="BF128" s="127"/>
      <c r="BG128" s="127"/>
      <c r="BH128" s="127"/>
      <c r="BI128" s="127"/>
      <c r="BJ128" s="127"/>
      <c r="BK128" s="127"/>
      <c r="BL128" s="127"/>
      <c r="BM128" s="127"/>
      <c r="BN128" s="127"/>
      <c r="BO128" s="127"/>
      <c r="BP128" s="127"/>
      <c r="BQ128" s="127"/>
      <c r="BR128" s="127"/>
      <c r="BS128" s="127"/>
      <c r="BT128" s="127"/>
      <c r="BU128" s="127"/>
    </row>
    <row r="129" spans="1:73" ht="33" customHeight="1">
      <c r="A129" s="15" t="s">
        <v>113</v>
      </c>
      <c r="B129" s="131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3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7"/>
      <c r="AD129" s="127"/>
      <c r="AE129" s="127"/>
      <c r="AF129" s="127"/>
      <c r="AG129" s="127"/>
      <c r="AH129" s="127"/>
      <c r="AI129" s="127"/>
      <c r="AJ129" s="127"/>
      <c r="AK129" s="127"/>
      <c r="AL129" s="127"/>
      <c r="AM129" s="127"/>
      <c r="AN129" s="127"/>
      <c r="AO129" s="127"/>
      <c r="AP129" s="127"/>
      <c r="AQ129" s="127"/>
      <c r="AR129" s="127"/>
      <c r="AS129" s="127"/>
      <c r="AT129" s="127"/>
      <c r="AU129" s="127"/>
      <c r="AV129" s="127"/>
      <c r="AW129" s="127"/>
      <c r="AX129" s="127"/>
      <c r="AY129" s="127"/>
      <c r="AZ129" s="127"/>
      <c r="BA129" s="127"/>
      <c r="BB129" s="127"/>
      <c r="BC129" s="127"/>
      <c r="BD129" s="127"/>
      <c r="BE129" s="127"/>
      <c r="BF129" s="127"/>
      <c r="BG129" s="127"/>
      <c r="BH129" s="127"/>
      <c r="BI129" s="127"/>
      <c r="BJ129" s="127"/>
      <c r="BK129" s="127"/>
      <c r="BL129" s="127"/>
      <c r="BM129" s="127"/>
      <c r="BN129" s="127"/>
      <c r="BO129" s="127"/>
      <c r="BP129" s="127"/>
      <c r="BQ129" s="127"/>
      <c r="BR129" s="127"/>
      <c r="BS129" s="127"/>
      <c r="BT129" s="127"/>
      <c r="BU129" s="127"/>
    </row>
    <row r="130" spans="1:73" ht="33" customHeight="1">
      <c r="A130" s="15" t="s">
        <v>114</v>
      </c>
      <c r="B130" s="131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3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/>
      <c r="AM130" s="127"/>
      <c r="AN130" s="127"/>
      <c r="AO130" s="127"/>
      <c r="AP130" s="127"/>
      <c r="AQ130" s="127"/>
      <c r="AR130" s="127"/>
      <c r="AS130" s="127"/>
      <c r="AT130" s="127"/>
      <c r="AU130" s="127"/>
      <c r="AV130" s="127"/>
      <c r="AW130" s="127"/>
      <c r="AX130" s="127"/>
      <c r="AY130" s="127"/>
      <c r="AZ130" s="127"/>
      <c r="BA130" s="127"/>
      <c r="BB130" s="127"/>
      <c r="BC130" s="127"/>
      <c r="BD130" s="127"/>
      <c r="BE130" s="127"/>
      <c r="BF130" s="127"/>
      <c r="BG130" s="127"/>
      <c r="BH130" s="127"/>
      <c r="BI130" s="127"/>
      <c r="BJ130" s="127"/>
      <c r="BK130" s="127"/>
      <c r="BL130" s="127"/>
      <c r="BM130" s="127"/>
      <c r="BN130" s="127"/>
      <c r="BO130" s="127"/>
      <c r="BP130" s="127"/>
      <c r="BQ130" s="127"/>
      <c r="BR130" s="127"/>
      <c r="BS130" s="127"/>
      <c r="BT130" s="127"/>
      <c r="BU130" s="127"/>
    </row>
    <row r="131" spans="1:73" ht="48" customHeight="1">
      <c r="A131" s="15" t="s">
        <v>115</v>
      </c>
      <c r="B131" s="131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3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  <c r="AA131" s="127"/>
      <c r="AB131" s="127"/>
      <c r="AC131" s="127"/>
      <c r="AD131" s="127"/>
      <c r="AE131" s="127"/>
      <c r="AF131" s="127"/>
      <c r="AG131" s="127"/>
      <c r="AH131" s="127"/>
      <c r="AI131" s="127"/>
      <c r="AJ131" s="127"/>
      <c r="AK131" s="127"/>
      <c r="AL131" s="127"/>
      <c r="AM131" s="127"/>
      <c r="AN131" s="127"/>
      <c r="AO131" s="127"/>
      <c r="AP131" s="127"/>
      <c r="AQ131" s="127"/>
      <c r="AR131" s="127"/>
      <c r="AS131" s="127"/>
      <c r="AT131" s="127"/>
      <c r="AU131" s="127"/>
      <c r="AV131" s="127"/>
      <c r="AW131" s="127"/>
      <c r="AX131" s="127"/>
      <c r="AY131" s="127"/>
      <c r="AZ131" s="127"/>
      <c r="BA131" s="127"/>
      <c r="BB131" s="127"/>
      <c r="BC131" s="127"/>
      <c r="BD131" s="127"/>
      <c r="BE131" s="127"/>
      <c r="BF131" s="127"/>
      <c r="BG131" s="127"/>
      <c r="BH131" s="127"/>
      <c r="BI131" s="127"/>
      <c r="BJ131" s="127"/>
      <c r="BK131" s="127"/>
      <c r="BL131" s="127"/>
      <c r="BM131" s="127"/>
      <c r="BN131" s="127"/>
      <c r="BO131" s="127"/>
      <c r="BP131" s="127"/>
      <c r="BQ131" s="127"/>
      <c r="BR131" s="127"/>
      <c r="BS131" s="127"/>
      <c r="BT131" s="127"/>
      <c r="BU131" s="127"/>
    </row>
    <row r="132" spans="1:73" ht="48" customHeight="1">
      <c r="A132" s="15" t="s">
        <v>116</v>
      </c>
      <c r="B132" s="131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3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  <c r="AA132" s="127"/>
      <c r="AB132" s="127"/>
      <c r="AC132" s="127"/>
      <c r="AD132" s="127"/>
      <c r="AE132" s="127"/>
      <c r="AF132" s="127"/>
      <c r="AG132" s="127"/>
      <c r="AH132" s="127"/>
      <c r="AI132" s="127"/>
      <c r="AJ132" s="127"/>
      <c r="AK132" s="127"/>
      <c r="AL132" s="127"/>
      <c r="AM132" s="127"/>
      <c r="AN132" s="127"/>
      <c r="AO132" s="127"/>
      <c r="AP132" s="127"/>
      <c r="AQ132" s="127"/>
      <c r="AR132" s="127"/>
      <c r="AS132" s="127"/>
      <c r="AT132" s="127"/>
      <c r="AU132" s="127"/>
      <c r="AV132" s="127"/>
      <c r="AW132" s="127"/>
      <c r="AX132" s="127"/>
      <c r="AY132" s="127"/>
      <c r="AZ132" s="127"/>
      <c r="BA132" s="127"/>
      <c r="BB132" s="127"/>
      <c r="BC132" s="127"/>
      <c r="BD132" s="127"/>
      <c r="BE132" s="127"/>
      <c r="BF132" s="127"/>
      <c r="BG132" s="127"/>
      <c r="BH132" s="127"/>
      <c r="BI132" s="127"/>
      <c r="BJ132" s="127"/>
      <c r="BK132" s="127"/>
      <c r="BL132" s="127"/>
      <c r="BM132" s="127"/>
      <c r="BN132" s="127"/>
      <c r="BO132" s="127"/>
      <c r="BP132" s="127"/>
      <c r="BQ132" s="127"/>
      <c r="BR132" s="127"/>
      <c r="BS132" s="127"/>
      <c r="BT132" s="127"/>
      <c r="BU132" s="127"/>
    </row>
    <row r="133" spans="1:73" ht="33" customHeight="1">
      <c r="A133" s="15" t="s">
        <v>117</v>
      </c>
      <c r="B133" s="131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3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7"/>
      <c r="AB133" s="127"/>
      <c r="AC133" s="127"/>
      <c r="AD133" s="127"/>
      <c r="AE133" s="127"/>
      <c r="AF133" s="127"/>
      <c r="AG133" s="127"/>
      <c r="AH133" s="127"/>
      <c r="AI133" s="127"/>
      <c r="AJ133" s="127"/>
      <c r="AK133" s="127"/>
      <c r="AL133" s="127"/>
      <c r="AM133" s="127"/>
      <c r="AN133" s="127"/>
      <c r="AO133" s="127"/>
      <c r="AP133" s="127"/>
      <c r="AQ133" s="127"/>
      <c r="AR133" s="127"/>
      <c r="AS133" s="127"/>
      <c r="AT133" s="127"/>
      <c r="AU133" s="127"/>
      <c r="AV133" s="127"/>
      <c r="AW133" s="127"/>
      <c r="AX133" s="127"/>
      <c r="AY133" s="127"/>
      <c r="AZ133" s="127"/>
      <c r="BA133" s="127"/>
      <c r="BB133" s="127"/>
      <c r="BC133" s="127"/>
      <c r="BD133" s="127"/>
      <c r="BE133" s="127"/>
      <c r="BF133" s="127"/>
      <c r="BG133" s="127"/>
      <c r="BH133" s="127"/>
      <c r="BI133" s="127"/>
      <c r="BJ133" s="127"/>
      <c r="BK133" s="127"/>
      <c r="BL133" s="127"/>
      <c r="BM133" s="127"/>
      <c r="BN133" s="127"/>
      <c r="BO133" s="127"/>
      <c r="BP133" s="127"/>
      <c r="BQ133" s="127"/>
      <c r="BR133" s="127"/>
      <c r="BS133" s="127"/>
      <c r="BT133" s="127"/>
      <c r="BU133" s="127"/>
    </row>
    <row r="134" spans="1:73" ht="33" customHeight="1">
      <c r="A134" s="15" t="s">
        <v>118</v>
      </c>
      <c r="B134" s="131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3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7"/>
      <c r="AD134" s="127"/>
      <c r="AE134" s="127"/>
      <c r="AF134" s="127"/>
      <c r="AG134" s="127"/>
      <c r="AH134" s="127"/>
      <c r="AI134" s="127"/>
      <c r="AJ134" s="127"/>
      <c r="AK134" s="127"/>
      <c r="AL134" s="127"/>
      <c r="AM134" s="127"/>
      <c r="AN134" s="127"/>
      <c r="AO134" s="127"/>
      <c r="AP134" s="127"/>
      <c r="AQ134" s="127"/>
      <c r="AR134" s="127"/>
      <c r="AS134" s="127"/>
      <c r="AT134" s="127"/>
      <c r="AU134" s="127"/>
      <c r="AV134" s="127"/>
      <c r="AW134" s="127"/>
      <c r="AX134" s="127"/>
      <c r="AY134" s="127"/>
      <c r="AZ134" s="127"/>
      <c r="BA134" s="127"/>
      <c r="BB134" s="127"/>
      <c r="BC134" s="127"/>
      <c r="BD134" s="127"/>
      <c r="BE134" s="127"/>
      <c r="BF134" s="127"/>
      <c r="BG134" s="127"/>
      <c r="BH134" s="127"/>
      <c r="BI134" s="127"/>
      <c r="BJ134" s="127"/>
      <c r="BK134" s="127"/>
      <c r="BL134" s="127"/>
      <c r="BM134" s="127"/>
      <c r="BN134" s="127"/>
      <c r="BO134" s="127"/>
      <c r="BP134" s="127"/>
      <c r="BQ134" s="127"/>
      <c r="BR134" s="127"/>
      <c r="BS134" s="127"/>
      <c r="BT134" s="127"/>
      <c r="BU134" s="127"/>
    </row>
    <row r="135" spans="1:73" ht="33" customHeight="1">
      <c r="A135" s="15" t="s">
        <v>119</v>
      </c>
      <c r="B135" s="131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3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  <c r="AF135" s="127"/>
      <c r="AG135" s="127"/>
      <c r="AH135" s="127"/>
      <c r="AI135" s="127"/>
      <c r="AJ135" s="127"/>
      <c r="AK135" s="127"/>
      <c r="AL135" s="127"/>
      <c r="AM135" s="127"/>
      <c r="AN135" s="127"/>
      <c r="AO135" s="127"/>
      <c r="AP135" s="127"/>
      <c r="AQ135" s="127"/>
      <c r="AR135" s="127"/>
      <c r="AS135" s="127"/>
      <c r="AT135" s="127"/>
      <c r="AU135" s="127"/>
      <c r="AV135" s="127"/>
      <c r="AW135" s="127"/>
      <c r="AX135" s="127"/>
      <c r="AY135" s="127"/>
      <c r="AZ135" s="127"/>
      <c r="BA135" s="127"/>
      <c r="BB135" s="127"/>
      <c r="BC135" s="127"/>
      <c r="BD135" s="127"/>
      <c r="BE135" s="127"/>
      <c r="BF135" s="127"/>
      <c r="BG135" s="127"/>
      <c r="BH135" s="127"/>
      <c r="BI135" s="127"/>
      <c r="BJ135" s="127"/>
      <c r="BK135" s="127"/>
      <c r="BL135" s="127"/>
      <c r="BM135" s="127"/>
      <c r="BN135" s="127"/>
      <c r="BO135" s="127"/>
      <c r="BP135" s="127"/>
      <c r="BQ135" s="127"/>
      <c r="BR135" s="127"/>
      <c r="BS135" s="127"/>
      <c r="BT135" s="127"/>
      <c r="BU135" s="127"/>
    </row>
    <row r="136" spans="1:73" ht="64.5" customHeight="1">
      <c r="A136" s="15" t="s">
        <v>120</v>
      </c>
      <c r="B136" s="131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3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127"/>
      <c r="AH136" s="127"/>
      <c r="AI136" s="127"/>
      <c r="AJ136" s="127"/>
      <c r="AK136" s="127"/>
      <c r="AL136" s="127"/>
      <c r="AM136" s="127"/>
      <c r="AN136" s="127"/>
      <c r="AO136" s="127"/>
      <c r="AP136" s="127"/>
      <c r="AQ136" s="127"/>
      <c r="AR136" s="127"/>
      <c r="AS136" s="127"/>
      <c r="AT136" s="127"/>
      <c r="AU136" s="127"/>
      <c r="AV136" s="127"/>
      <c r="AW136" s="127"/>
      <c r="AX136" s="127"/>
      <c r="AY136" s="127"/>
      <c r="AZ136" s="127"/>
      <c r="BA136" s="127"/>
      <c r="BB136" s="127"/>
      <c r="BC136" s="127"/>
      <c r="BD136" s="127"/>
      <c r="BE136" s="127"/>
      <c r="BF136" s="127"/>
      <c r="BG136" s="127"/>
      <c r="BH136" s="127"/>
      <c r="BI136" s="127"/>
      <c r="BJ136" s="127"/>
      <c r="BK136" s="127"/>
      <c r="BL136" s="127"/>
      <c r="BM136" s="127"/>
      <c r="BN136" s="127"/>
      <c r="BO136" s="127"/>
      <c r="BP136" s="127"/>
      <c r="BQ136" s="127"/>
      <c r="BR136" s="127"/>
      <c r="BS136" s="127"/>
      <c r="BT136" s="127"/>
      <c r="BU136" s="127"/>
    </row>
    <row r="137" spans="1:73" ht="16.5" customHeight="1">
      <c r="A137" s="128"/>
      <c r="B137" s="128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  <c r="AA137" s="128"/>
      <c r="AB137" s="128"/>
      <c r="AC137" s="128"/>
      <c r="AD137" s="128"/>
      <c r="AE137" s="128"/>
      <c r="AF137" s="128"/>
      <c r="AG137" s="128"/>
      <c r="AH137" s="128"/>
      <c r="AI137" s="128"/>
      <c r="AJ137" s="128"/>
      <c r="AK137" s="128"/>
      <c r="AL137" s="128"/>
      <c r="AM137" s="128"/>
      <c r="AN137" s="128"/>
      <c r="AO137" s="128"/>
      <c r="AP137" s="128"/>
      <c r="AQ137" s="128"/>
      <c r="AR137" s="128"/>
      <c r="AS137" s="128"/>
      <c r="AT137" s="128"/>
      <c r="AU137" s="128"/>
      <c r="AV137" s="128"/>
      <c r="AW137" s="128"/>
      <c r="AX137" s="128"/>
      <c r="AY137" s="128"/>
      <c r="AZ137" s="128"/>
      <c r="BA137" s="128"/>
      <c r="BB137" s="128"/>
      <c r="BC137" s="128"/>
      <c r="BD137" s="128"/>
      <c r="BE137" s="128"/>
      <c r="BF137" s="128"/>
      <c r="BG137" s="128"/>
      <c r="BH137" s="128"/>
      <c r="BI137" s="128"/>
      <c r="BJ137" s="128"/>
      <c r="BK137" s="128"/>
      <c r="BL137" s="128"/>
      <c r="BM137" s="128"/>
      <c r="BN137" s="128"/>
      <c r="BO137" s="128"/>
      <c r="BP137" s="128"/>
      <c r="BQ137" s="128"/>
      <c r="BR137" s="128"/>
      <c r="BS137" s="128"/>
      <c r="BT137" s="128"/>
      <c r="BU137" s="129"/>
    </row>
    <row r="138" spans="1:73" ht="63.75" customHeight="1">
      <c r="A138" s="15" t="s">
        <v>122</v>
      </c>
      <c r="B138" s="131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3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  <c r="AA138" s="127"/>
      <c r="AB138" s="127"/>
      <c r="AC138" s="127"/>
      <c r="AD138" s="127"/>
      <c r="AE138" s="127"/>
      <c r="AF138" s="127"/>
      <c r="AG138" s="127"/>
      <c r="AH138" s="127"/>
      <c r="AI138" s="127"/>
      <c r="AJ138" s="127"/>
      <c r="AK138" s="127"/>
      <c r="AL138" s="127"/>
      <c r="AM138" s="127"/>
      <c r="AN138" s="127"/>
      <c r="AO138" s="127"/>
      <c r="AP138" s="127"/>
      <c r="AQ138" s="127"/>
      <c r="AR138" s="127"/>
      <c r="AS138" s="127"/>
      <c r="AT138" s="127"/>
      <c r="AU138" s="127"/>
      <c r="AV138" s="127"/>
      <c r="AW138" s="127"/>
      <c r="AX138" s="127"/>
      <c r="AY138" s="127"/>
      <c r="AZ138" s="127"/>
      <c r="BA138" s="127"/>
      <c r="BB138" s="127"/>
      <c r="BC138" s="127"/>
      <c r="BD138" s="127"/>
      <c r="BE138" s="127"/>
      <c r="BF138" s="127"/>
      <c r="BG138" s="127"/>
      <c r="BH138" s="127"/>
      <c r="BI138" s="127"/>
      <c r="BJ138" s="127"/>
      <c r="BK138" s="127"/>
      <c r="BL138" s="127"/>
      <c r="BM138" s="127"/>
      <c r="BN138" s="127"/>
      <c r="BO138" s="127"/>
      <c r="BP138" s="127"/>
      <c r="BQ138" s="127"/>
      <c r="BR138" s="127"/>
      <c r="BS138" s="127"/>
      <c r="BT138" s="127"/>
      <c r="BU138" s="127"/>
    </row>
    <row r="139" spans="1:73" ht="33" customHeight="1">
      <c r="A139" s="15" t="s">
        <v>123</v>
      </c>
      <c r="B139" s="131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3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  <c r="AA139" s="127"/>
      <c r="AB139" s="127"/>
      <c r="AC139" s="127"/>
      <c r="AD139" s="127"/>
      <c r="AE139" s="127"/>
      <c r="AF139" s="127"/>
      <c r="AG139" s="127"/>
      <c r="AH139" s="127"/>
      <c r="AI139" s="127"/>
      <c r="AJ139" s="127"/>
      <c r="AK139" s="127"/>
      <c r="AL139" s="127"/>
      <c r="AM139" s="127"/>
      <c r="AN139" s="127"/>
      <c r="AO139" s="127"/>
      <c r="AP139" s="127"/>
      <c r="AQ139" s="127"/>
      <c r="AR139" s="127"/>
      <c r="AS139" s="127"/>
      <c r="AT139" s="127"/>
      <c r="AU139" s="127"/>
      <c r="AV139" s="127"/>
      <c r="AW139" s="127"/>
      <c r="AX139" s="127"/>
      <c r="AY139" s="127"/>
      <c r="AZ139" s="127"/>
      <c r="BA139" s="127"/>
      <c r="BB139" s="127"/>
      <c r="BC139" s="127"/>
      <c r="BD139" s="127"/>
      <c r="BE139" s="127"/>
      <c r="BF139" s="127"/>
      <c r="BG139" s="127"/>
      <c r="BH139" s="127"/>
      <c r="BI139" s="127"/>
      <c r="BJ139" s="127"/>
      <c r="BK139" s="127"/>
      <c r="BL139" s="127"/>
      <c r="BM139" s="127"/>
      <c r="BN139" s="127"/>
      <c r="BO139" s="127"/>
      <c r="BP139" s="127"/>
      <c r="BQ139" s="127"/>
      <c r="BR139" s="127"/>
      <c r="BS139" s="127"/>
      <c r="BT139" s="127"/>
      <c r="BU139" s="127"/>
    </row>
    <row r="140" spans="1:73" ht="33" customHeight="1">
      <c r="A140" s="15" t="s">
        <v>124</v>
      </c>
      <c r="B140" s="131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3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  <c r="AA140" s="127"/>
      <c r="AB140" s="127"/>
      <c r="AC140" s="127"/>
      <c r="AD140" s="127"/>
      <c r="AE140" s="127"/>
      <c r="AF140" s="127"/>
      <c r="AG140" s="127"/>
      <c r="AH140" s="127"/>
      <c r="AI140" s="127"/>
      <c r="AJ140" s="127"/>
      <c r="AK140" s="127"/>
      <c r="AL140" s="127"/>
      <c r="AM140" s="127"/>
      <c r="AN140" s="127"/>
      <c r="AO140" s="127"/>
      <c r="AP140" s="127"/>
      <c r="AQ140" s="127"/>
      <c r="AR140" s="127"/>
      <c r="AS140" s="127"/>
      <c r="AT140" s="127"/>
      <c r="AU140" s="127"/>
      <c r="AV140" s="127"/>
      <c r="AW140" s="127"/>
      <c r="AX140" s="127"/>
      <c r="AY140" s="127"/>
      <c r="AZ140" s="127"/>
      <c r="BA140" s="127"/>
      <c r="BB140" s="127"/>
      <c r="BC140" s="127"/>
      <c r="BD140" s="127"/>
      <c r="BE140" s="127"/>
      <c r="BF140" s="127"/>
      <c r="BG140" s="127"/>
      <c r="BH140" s="127"/>
      <c r="BI140" s="127"/>
      <c r="BJ140" s="127"/>
      <c r="BK140" s="127"/>
      <c r="BL140" s="127"/>
      <c r="BM140" s="127"/>
      <c r="BN140" s="127"/>
      <c r="BO140" s="127"/>
      <c r="BP140" s="127"/>
      <c r="BQ140" s="127"/>
      <c r="BR140" s="127"/>
      <c r="BS140" s="127"/>
      <c r="BT140" s="127"/>
      <c r="BU140" s="127"/>
    </row>
    <row r="141" spans="1:73" ht="48" customHeight="1">
      <c r="A141" s="15" t="s">
        <v>125</v>
      </c>
      <c r="B141" s="131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3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  <c r="AA141" s="127"/>
      <c r="AB141" s="127"/>
      <c r="AC141" s="127"/>
      <c r="AD141" s="127"/>
      <c r="AE141" s="127"/>
      <c r="AF141" s="127"/>
      <c r="AG141" s="127"/>
      <c r="AH141" s="127"/>
      <c r="AI141" s="127"/>
      <c r="AJ141" s="127"/>
      <c r="AK141" s="127"/>
      <c r="AL141" s="127"/>
      <c r="AM141" s="127"/>
      <c r="AN141" s="127"/>
      <c r="AO141" s="127"/>
      <c r="AP141" s="127"/>
      <c r="AQ141" s="127"/>
      <c r="AR141" s="127"/>
      <c r="AS141" s="127"/>
      <c r="AT141" s="127"/>
      <c r="AU141" s="127"/>
      <c r="AV141" s="127"/>
      <c r="AW141" s="127"/>
      <c r="AX141" s="127"/>
      <c r="AY141" s="127"/>
      <c r="AZ141" s="127"/>
      <c r="BA141" s="127"/>
      <c r="BB141" s="127"/>
      <c r="BC141" s="127"/>
      <c r="BD141" s="127"/>
      <c r="BE141" s="127"/>
      <c r="BF141" s="127"/>
      <c r="BG141" s="127"/>
      <c r="BH141" s="127"/>
      <c r="BI141" s="127"/>
      <c r="BJ141" s="127"/>
      <c r="BK141" s="127"/>
      <c r="BL141" s="127"/>
      <c r="BM141" s="127"/>
      <c r="BN141" s="127"/>
      <c r="BO141" s="127"/>
      <c r="BP141" s="127"/>
      <c r="BQ141" s="127"/>
      <c r="BR141" s="127"/>
      <c r="BS141" s="127"/>
      <c r="BT141" s="127"/>
      <c r="BU141" s="127"/>
    </row>
    <row r="142" spans="1:73" ht="48" customHeight="1">
      <c r="A142" s="15" t="s">
        <v>126</v>
      </c>
      <c r="B142" s="131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3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  <c r="AA142" s="127"/>
      <c r="AB142" s="127"/>
      <c r="AC142" s="127"/>
      <c r="AD142" s="127"/>
      <c r="AE142" s="127"/>
      <c r="AF142" s="127"/>
      <c r="AG142" s="127"/>
      <c r="AH142" s="127"/>
      <c r="AI142" s="127"/>
      <c r="AJ142" s="127"/>
      <c r="AK142" s="127"/>
      <c r="AL142" s="127"/>
      <c r="AM142" s="127"/>
      <c r="AN142" s="127"/>
      <c r="AO142" s="127"/>
      <c r="AP142" s="127"/>
      <c r="AQ142" s="127"/>
      <c r="AR142" s="127"/>
      <c r="AS142" s="127"/>
      <c r="AT142" s="127"/>
      <c r="AU142" s="127"/>
      <c r="AV142" s="127"/>
      <c r="AW142" s="127"/>
      <c r="AX142" s="127"/>
      <c r="AY142" s="127"/>
      <c r="AZ142" s="127"/>
      <c r="BA142" s="127"/>
      <c r="BB142" s="127"/>
      <c r="BC142" s="127"/>
      <c r="BD142" s="127"/>
      <c r="BE142" s="127"/>
      <c r="BF142" s="127"/>
      <c r="BG142" s="127"/>
      <c r="BH142" s="127"/>
      <c r="BI142" s="127"/>
      <c r="BJ142" s="127"/>
      <c r="BK142" s="127"/>
      <c r="BL142" s="127"/>
      <c r="BM142" s="127"/>
      <c r="BN142" s="127"/>
      <c r="BO142" s="127"/>
      <c r="BP142" s="127"/>
      <c r="BQ142" s="127"/>
      <c r="BR142" s="127"/>
      <c r="BS142" s="127"/>
      <c r="BT142" s="127"/>
      <c r="BU142" s="127"/>
    </row>
    <row r="143" spans="1:73" ht="33" customHeight="1">
      <c r="A143" s="15" t="s">
        <v>127</v>
      </c>
      <c r="B143" s="131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3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  <c r="AA143" s="127"/>
      <c r="AB143" s="127"/>
      <c r="AC143" s="127"/>
      <c r="AD143" s="127"/>
      <c r="AE143" s="127"/>
      <c r="AF143" s="127"/>
      <c r="AG143" s="127"/>
      <c r="AH143" s="127"/>
      <c r="AI143" s="127"/>
      <c r="AJ143" s="127"/>
      <c r="AK143" s="127"/>
      <c r="AL143" s="127"/>
      <c r="AM143" s="127"/>
      <c r="AN143" s="127"/>
      <c r="AO143" s="127"/>
      <c r="AP143" s="127"/>
      <c r="AQ143" s="127"/>
      <c r="AR143" s="127"/>
      <c r="AS143" s="127"/>
      <c r="AT143" s="127"/>
      <c r="AU143" s="127"/>
      <c r="AV143" s="127"/>
      <c r="AW143" s="127"/>
      <c r="AX143" s="127"/>
      <c r="AY143" s="127"/>
      <c r="AZ143" s="127"/>
      <c r="BA143" s="127"/>
      <c r="BB143" s="127"/>
      <c r="BC143" s="127"/>
      <c r="BD143" s="127"/>
      <c r="BE143" s="127"/>
      <c r="BF143" s="127"/>
      <c r="BG143" s="127"/>
      <c r="BH143" s="127"/>
      <c r="BI143" s="127"/>
      <c r="BJ143" s="127"/>
      <c r="BK143" s="127"/>
      <c r="BL143" s="127"/>
      <c r="BM143" s="127"/>
      <c r="BN143" s="127"/>
      <c r="BO143" s="127"/>
      <c r="BP143" s="127"/>
      <c r="BQ143" s="127"/>
      <c r="BR143" s="127"/>
      <c r="BS143" s="127"/>
      <c r="BT143" s="127"/>
      <c r="BU143" s="127"/>
    </row>
    <row r="144" spans="1:73" ht="96.75" customHeight="1">
      <c r="A144" s="6"/>
      <c r="B144" s="126" t="s">
        <v>103</v>
      </c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 t="s">
        <v>104</v>
      </c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 t="s">
        <v>105</v>
      </c>
      <c r="AB144" s="126"/>
      <c r="AC144" s="126"/>
      <c r="AD144" s="126"/>
      <c r="AE144" s="126"/>
      <c r="AF144" s="126"/>
      <c r="AG144" s="126"/>
      <c r="AH144" s="126"/>
      <c r="AI144" s="126"/>
      <c r="AJ144" s="126"/>
      <c r="AK144" s="126"/>
      <c r="AL144" s="126"/>
      <c r="AM144" s="126"/>
      <c r="AN144" s="126"/>
      <c r="AO144" s="126"/>
      <c r="AP144" s="126" t="s">
        <v>106</v>
      </c>
      <c r="AQ144" s="126"/>
      <c r="AR144" s="126"/>
      <c r="AS144" s="126"/>
      <c r="AT144" s="126"/>
      <c r="AU144" s="126"/>
      <c r="AV144" s="126"/>
      <c r="AW144" s="126"/>
      <c r="AX144" s="126"/>
      <c r="AY144" s="126"/>
      <c r="AZ144" s="126"/>
      <c r="BA144" s="126"/>
      <c r="BB144" s="126"/>
      <c r="BC144" s="126"/>
      <c r="BD144" s="126" t="s">
        <v>107</v>
      </c>
      <c r="BE144" s="126"/>
      <c r="BF144" s="126"/>
      <c r="BG144" s="126"/>
      <c r="BH144" s="126"/>
      <c r="BI144" s="126"/>
      <c r="BJ144" s="126"/>
      <c r="BK144" s="126"/>
      <c r="BL144" s="126"/>
      <c r="BM144" s="126"/>
      <c r="BN144" s="126"/>
      <c r="BO144" s="126"/>
      <c r="BP144" s="126"/>
      <c r="BQ144" s="126"/>
      <c r="BR144" s="126"/>
      <c r="BS144" s="126"/>
      <c r="BT144" s="126"/>
      <c r="BU144" s="126"/>
    </row>
    <row r="145" spans="1:73" ht="33" customHeight="1">
      <c r="A145" s="15" t="s">
        <v>128</v>
      </c>
      <c r="B145" s="131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3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  <c r="Z145" s="127"/>
      <c r="AA145" s="127"/>
      <c r="AB145" s="127"/>
      <c r="AC145" s="127"/>
      <c r="AD145" s="127"/>
      <c r="AE145" s="127"/>
      <c r="AF145" s="127"/>
      <c r="AG145" s="127"/>
      <c r="AH145" s="127"/>
      <c r="AI145" s="127"/>
      <c r="AJ145" s="127"/>
      <c r="AK145" s="127"/>
      <c r="AL145" s="127"/>
      <c r="AM145" s="127"/>
      <c r="AN145" s="127"/>
      <c r="AO145" s="127"/>
      <c r="AP145" s="127"/>
      <c r="AQ145" s="127"/>
      <c r="AR145" s="127"/>
      <c r="AS145" s="127"/>
      <c r="AT145" s="127"/>
      <c r="AU145" s="127"/>
      <c r="AV145" s="127"/>
      <c r="AW145" s="127"/>
      <c r="AX145" s="127"/>
      <c r="AY145" s="127"/>
      <c r="AZ145" s="127"/>
      <c r="BA145" s="127"/>
      <c r="BB145" s="127"/>
      <c r="BC145" s="127"/>
      <c r="BD145" s="127"/>
      <c r="BE145" s="127"/>
      <c r="BF145" s="127"/>
      <c r="BG145" s="127"/>
      <c r="BH145" s="127"/>
      <c r="BI145" s="127"/>
      <c r="BJ145" s="127"/>
      <c r="BK145" s="127"/>
      <c r="BL145" s="127"/>
      <c r="BM145" s="127"/>
      <c r="BN145" s="127"/>
      <c r="BO145" s="127"/>
      <c r="BP145" s="127"/>
      <c r="BQ145" s="127"/>
      <c r="BR145" s="127"/>
      <c r="BS145" s="127"/>
      <c r="BT145" s="127"/>
      <c r="BU145" s="127"/>
    </row>
    <row r="146" spans="1:73" ht="48" customHeight="1">
      <c r="A146" s="15" t="s">
        <v>129</v>
      </c>
      <c r="B146" s="131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3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  <c r="AA146" s="127"/>
      <c r="AB146" s="127"/>
      <c r="AC146" s="127"/>
      <c r="AD146" s="127"/>
      <c r="AE146" s="127"/>
      <c r="AF146" s="127"/>
      <c r="AG146" s="127"/>
      <c r="AH146" s="127"/>
      <c r="AI146" s="127"/>
      <c r="AJ146" s="127"/>
      <c r="AK146" s="127"/>
      <c r="AL146" s="127"/>
      <c r="AM146" s="127"/>
      <c r="AN146" s="127"/>
      <c r="AO146" s="127"/>
      <c r="AP146" s="127"/>
      <c r="AQ146" s="127"/>
      <c r="AR146" s="127"/>
      <c r="AS146" s="127"/>
      <c r="AT146" s="127"/>
      <c r="AU146" s="127"/>
      <c r="AV146" s="127"/>
      <c r="AW146" s="127"/>
      <c r="AX146" s="127"/>
      <c r="AY146" s="127"/>
      <c r="AZ146" s="127"/>
      <c r="BA146" s="127"/>
      <c r="BB146" s="127"/>
      <c r="BC146" s="127"/>
      <c r="BD146" s="127"/>
      <c r="BE146" s="127"/>
      <c r="BF146" s="127"/>
      <c r="BG146" s="127"/>
      <c r="BH146" s="127"/>
      <c r="BI146" s="127"/>
      <c r="BJ146" s="127"/>
      <c r="BK146" s="127"/>
      <c r="BL146" s="127"/>
      <c r="BM146" s="127"/>
      <c r="BN146" s="127"/>
      <c r="BO146" s="127"/>
      <c r="BP146" s="127"/>
      <c r="BQ146" s="127"/>
      <c r="BR146" s="127"/>
      <c r="BS146" s="127"/>
      <c r="BT146" s="127"/>
      <c r="BU146" s="127"/>
    </row>
    <row r="147" spans="1:73" ht="48" customHeight="1">
      <c r="A147" s="15" t="s">
        <v>130</v>
      </c>
      <c r="B147" s="131"/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3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  <c r="AA147" s="127"/>
      <c r="AB147" s="127"/>
      <c r="AC147" s="127"/>
      <c r="AD147" s="127"/>
      <c r="AE147" s="127"/>
      <c r="AF147" s="127"/>
      <c r="AG147" s="127"/>
      <c r="AH147" s="127"/>
      <c r="AI147" s="127"/>
      <c r="AJ147" s="127"/>
      <c r="AK147" s="127"/>
      <c r="AL147" s="127"/>
      <c r="AM147" s="127"/>
      <c r="AN147" s="127"/>
      <c r="AO147" s="127"/>
      <c r="AP147" s="127"/>
      <c r="AQ147" s="127"/>
      <c r="AR147" s="127"/>
      <c r="AS147" s="127"/>
      <c r="AT147" s="127"/>
      <c r="AU147" s="127"/>
      <c r="AV147" s="127"/>
      <c r="AW147" s="127"/>
      <c r="AX147" s="127"/>
      <c r="AY147" s="127"/>
      <c r="AZ147" s="127"/>
      <c r="BA147" s="127"/>
      <c r="BB147" s="127"/>
      <c r="BC147" s="127"/>
      <c r="BD147" s="127"/>
      <c r="BE147" s="127"/>
      <c r="BF147" s="127"/>
      <c r="BG147" s="127"/>
      <c r="BH147" s="127"/>
      <c r="BI147" s="127"/>
      <c r="BJ147" s="127"/>
      <c r="BK147" s="127"/>
      <c r="BL147" s="127"/>
      <c r="BM147" s="127"/>
      <c r="BN147" s="127"/>
      <c r="BO147" s="127"/>
      <c r="BP147" s="127"/>
      <c r="BQ147" s="127"/>
      <c r="BR147" s="127"/>
      <c r="BS147" s="127"/>
      <c r="BT147" s="127"/>
      <c r="BU147" s="127"/>
    </row>
    <row r="148" spans="1:73" ht="33" customHeight="1">
      <c r="A148" s="15" t="s">
        <v>131</v>
      </c>
      <c r="B148" s="131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3"/>
      <c r="P148" s="127"/>
      <c r="Q148" s="127"/>
      <c r="R148" s="127"/>
      <c r="S148" s="127"/>
      <c r="T148" s="127"/>
      <c r="U148" s="127"/>
      <c r="V148" s="127"/>
      <c r="W148" s="127"/>
      <c r="X148" s="127"/>
      <c r="Y148" s="127"/>
      <c r="Z148" s="127"/>
      <c r="AA148" s="127"/>
      <c r="AB148" s="127"/>
      <c r="AC148" s="127"/>
      <c r="AD148" s="127"/>
      <c r="AE148" s="127"/>
      <c r="AF148" s="127"/>
      <c r="AG148" s="127"/>
      <c r="AH148" s="127"/>
      <c r="AI148" s="127"/>
      <c r="AJ148" s="127"/>
      <c r="AK148" s="127"/>
      <c r="AL148" s="127"/>
      <c r="AM148" s="127"/>
      <c r="AN148" s="127"/>
      <c r="AO148" s="127"/>
      <c r="AP148" s="127"/>
      <c r="AQ148" s="127"/>
      <c r="AR148" s="127"/>
      <c r="AS148" s="127"/>
      <c r="AT148" s="127"/>
      <c r="AU148" s="127"/>
      <c r="AV148" s="127"/>
      <c r="AW148" s="127"/>
      <c r="AX148" s="127"/>
      <c r="AY148" s="127"/>
      <c r="AZ148" s="127"/>
      <c r="BA148" s="127"/>
      <c r="BB148" s="127"/>
      <c r="BC148" s="127"/>
      <c r="BD148" s="127"/>
      <c r="BE148" s="127"/>
      <c r="BF148" s="127"/>
      <c r="BG148" s="127"/>
      <c r="BH148" s="127"/>
      <c r="BI148" s="127"/>
      <c r="BJ148" s="127"/>
      <c r="BK148" s="127"/>
      <c r="BL148" s="127"/>
      <c r="BM148" s="127"/>
      <c r="BN148" s="127"/>
      <c r="BO148" s="127"/>
      <c r="BP148" s="127"/>
      <c r="BQ148" s="127"/>
      <c r="BR148" s="127"/>
      <c r="BS148" s="127"/>
      <c r="BT148" s="127"/>
      <c r="BU148" s="127"/>
    </row>
    <row r="149" spans="1:73" ht="48" customHeight="1">
      <c r="A149" s="15" t="s">
        <v>132</v>
      </c>
      <c r="B149" s="131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3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  <c r="AA149" s="127"/>
      <c r="AB149" s="127"/>
      <c r="AC149" s="127"/>
      <c r="AD149" s="127"/>
      <c r="AE149" s="127"/>
      <c r="AF149" s="127"/>
      <c r="AG149" s="127"/>
      <c r="AH149" s="127"/>
      <c r="AI149" s="127"/>
      <c r="AJ149" s="127"/>
      <c r="AK149" s="127"/>
      <c r="AL149" s="127"/>
      <c r="AM149" s="127"/>
      <c r="AN149" s="127"/>
      <c r="AO149" s="127"/>
      <c r="AP149" s="127"/>
      <c r="AQ149" s="127"/>
      <c r="AR149" s="127"/>
      <c r="AS149" s="127"/>
      <c r="AT149" s="127"/>
      <c r="AU149" s="127"/>
      <c r="AV149" s="127"/>
      <c r="AW149" s="127"/>
      <c r="AX149" s="127"/>
      <c r="AY149" s="127"/>
      <c r="AZ149" s="127"/>
      <c r="BA149" s="127"/>
      <c r="BB149" s="127"/>
      <c r="BC149" s="127"/>
      <c r="BD149" s="127"/>
      <c r="BE149" s="127"/>
      <c r="BF149" s="127"/>
      <c r="BG149" s="127"/>
      <c r="BH149" s="127"/>
      <c r="BI149" s="127"/>
      <c r="BJ149" s="127"/>
      <c r="BK149" s="127"/>
      <c r="BL149" s="127"/>
      <c r="BM149" s="127"/>
      <c r="BN149" s="127"/>
      <c r="BO149" s="127"/>
      <c r="BP149" s="127"/>
      <c r="BQ149" s="127"/>
      <c r="BR149" s="127"/>
      <c r="BS149" s="127"/>
      <c r="BT149" s="127"/>
      <c r="BU149" s="127"/>
    </row>
    <row r="150" spans="1:73" ht="16.5" customHeight="1">
      <c r="A150" s="15" t="s">
        <v>133</v>
      </c>
      <c r="B150" s="131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3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  <c r="AA150" s="127"/>
      <c r="AB150" s="127"/>
      <c r="AC150" s="127"/>
      <c r="AD150" s="127"/>
      <c r="AE150" s="127"/>
      <c r="AF150" s="127"/>
      <c r="AG150" s="127"/>
      <c r="AH150" s="127"/>
      <c r="AI150" s="127"/>
      <c r="AJ150" s="127"/>
      <c r="AK150" s="127"/>
      <c r="AL150" s="127"/>
      <c r="AM150" s="127"/>
      <c r="AN150" s="127"/>
      <c r="AO150" s="127"/>
      <c r="AP150" s="127"/>
      <c r="AQ150" s="127"/>
      <c r="AR150" s="127"/>
      <c r="AS150" s="127"/>
      <c r="AT150" s="127"/>
      <c r="AU150" s="127"/>
      <c r="AV150" s="127"/>
      <c r="AW150" s="127"/>
      <c r="AX150" s="127"/>
      <c r="AY150" s="127"/>
      <c r="AZ150" s="127"/>
      <c r="BA150" s="127"/>
      <c r="BB150" s="127"/>
      <c r="BC150" s="127"/>
      <c r="BD150" s="127"/>
      <c r="BE150" s="127"/>
      <c r="BF150" s="127"/>
      <c r="BG150" s="127"/>
      <c r="BH150" s="127"/>
      <c r="BI150" s="127"/>
      <c r="BJ150" s="127"/>
      <c r="BK150" s="127"/>
      <c r="BL150" s="127"/>
      <c r="BM150" s="127"/>
      <c r="BN150" s="127"/>
      <c r="BO150" s="127"/>
      <c r="BP150" s="127"/>
      <c r="BQ150" s="127"/>
      <c r="BR150" s="127"/>
      <c r="BS150" s="127"/>
      <c r="BT150" s="127"/>
      <c r="BU150" s="127"/>
    </row>
    <row r="151" spans="1:73" ht="63.75" customHeight="1">
      <c r="A151" s="15" t="s">
        <v>134</v>
      </c>
      <c r="B151" s="131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3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  <c r="AA151" s="127"/>
      <c r="AB151" s="127"/>
      <c r="AC151" s="127"/>
      <c r="AD151" s="127"/>
      <c r="AE151" s="127"/>
      <c r="AF151" s="127"/>
      <c r="AG151" s="127"/>
      <c r="AH151" s="127"/>
      <c r="AI151" s="127"/>
      <c r="AJ151" s="127"/>
      <c r="AK151" s="127"/>
      <c r="AL151" s="127"/>
      <c r="AM151" s="127"/>
      <c r="AN151" s="127"/>
      <c r="AO151" s="127"/>
      <c r="AP151" s="127"/>
      <c r="AQ151" s="127"/>
      <c r="AR151" s="127"/>
      <c r="AS151" s="127"/>
      <c r="AT151" s="127"/>
      <c r="AU151" s="127"/>
      <c r="AV151" s="127"/>
      <c r="AW151" s="127"/>
      <c r="AX151" s="127"/>
      <c r="AY151" s="127"/>
      <c r="AZ151" s="127"/>
      <c r="BA151" s="127"/>
      <c r="BB151" s="127"/>
      <c r="BC151" s="127"/>
      <c r="BD151" s="127"/>
      <c r="BE151" s="127"/>
      <c r="BF151" s="127"/>
      <c r="BG151" s="127"/>
      <c r="BH151" s="127"/>
      <c r="BI151" s="127"/>
      <c r="BJ151" s="127"/>
      <c r="BK151" s="127"/>
      <c r="BL151" s="127"/>
      <c r="BM151" s="127"/>
      <c r="BN151" s="127"/>
      <c r="BO151" s="127"/>
      <c r="BP151" s="127"/>
      <c r="BQ151" s="127"/>
      <c r="BR151" s="127"/>
      <c r="BS151" s="127"/>
      <c r="BT151" s="127"/>
      <c r="BU151" s="127"/>
    </row>
    <row r="152" spans="1:73" ht="48" customHeight="1">
      <c r="A152" s="15" t="s">
        <v>135</v>
      </c>
      <c r="B152" s="131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3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  <c r="AA152" s="127"/>
      <c r="AB152" s="127"/>
      <c r="AC152" s="127"/>
      <c r="AD152" s="127"/>
      <c r="AE152" s="127"/>
      <c r="AF152" s="127"/>
      <c r="AG152" s="127"/>
      <c r="AH152" s="127"/>
      <c r="AI152" s="127"/>
      <c r="AJ152" s="127"/>
      <c r="AK152" s="127"/>
      <c r="AL152" s="127"/>
      <c r="AM152" s="127"/>
      <c r="AN152" s="127"/>
      <c r="AO152" s="127"/>
      <c r="AP152" s="127"/>
      <c r="AQ152" s="127"/>
      <c r="AR152" s="127"/>
      <c r="AS152" s="127"/>
      <c r="AT152" s="127"/>
      <c r="AU152" s="127"/>
      <c r="AV152" s="127"/>
      <c r="AW152" s="127"/>
      <c r="AX152" s="127"/>
      <c r="AY152" s="127"/>
      <c r="AZ152" s="127"/>
      <c r="BA152" s="127"/>
      <c r="BB152" s="127"/>
      <c r="BC152" s="127"/>
      <c r="BD152" s="127"/>
      <c r="BE152" s="127"/>
      <c r="BF152" s="127"/>
      <c r="BG152" s="127"/>
      <c r="BH152" s="127"/>
      <c r="BI152" s="127"/>
      <c r="BJ152" s="127"/>
      <c r="BK152" s="127"/>
      <c r="BL152" s="127"/>
      <c r="BM152" s="127"/>
      <c r="BN152" s="127"/>
      <c r="BO152" s="127"/>
      <c r="BP152" s="127"/>
      <c r="BQ152" s="127"/>
      <c r="BR152" s="127"/>
      <c r="BS152" s="127"/>
      <c r="BT152" s="127"/>
      <c r="BU152" s="127"/>
    </row>
    <row r="153" spans="1:73" ht="95.25" customHeight="1">
      <c r="A153" s="15" t="s">
        <v>136</v>
      </c>
      <c r="B153" s="131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3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  <c r="AA153" s="127"/>
      <c r="AB153" s="127"/>
      <c r="AC153" s="127"/>
      <c r="AD153" s="127"/>
      <c r="AE153" s="127"/>
      <c r="AF153" s="127"/>
      <c r="AG153" s="127"/>
      <c r="AH153" s="127"/>
      <c r="AI153" s="127"/>
      <c r="AJ153" s="127"/>
      <c r="AK153" s="127"/>
      <c r="AL153" s="127"/>
      <c r="AM153" s="127"/>
      <c r="AN153" s="127"/>
      <c r="AO153" s="127"/>
      <c r="AP153" s="127"/>
      <c r="AQ153" s="127"/>
      <c r="AR153" s="127"/>
      <c r="AS153" s="127"/>
      <c r="AT153" s="127"/>
      <c r="AU153" s="127"/>
      <c r="AV153" s="127"/>
      <c r="AW153" s="127"/>
      <c r="AX153" s="127"/>
      <c r="AY153" s="127"/>
      <c r="AZ153" s="127"/>
      <c r="BA153" s="127"/>
      <c r="BB153" s="127"/>
      <c r="BC153" s="127"/>
      <c r="BD153" s="127"/>
      <c r="BE153" s="127"/>
      <c r="BF153" s="127"/>
      <c r="BG153" s="127"/>
      <c r="BH153" s="127"/>
      <c r="BI153" s="127"/>
      <c r="BJ153" s="127"/>
      <c r="BK153" s="127"/>
      <c r="BL153" s="127"/>
      <c r="BM153" s="127"/>
      <c r="BN153" s="127"/>
      <c r="BO153" s="127"/>
      <c r="BP153" s="127"/>
      <c r="BQ153" s="127"/>
      <c r="BR153" s="127"/>
      <c r="BS153" s="127"/>
      <c r="BT153" s="127"/>
      <c r="BU153" s="127"/>
    </row>
    <row r="154" spans="1:73" ht="33" customHeight="1">
      <c r="A154" s="15" t="s">
        <v>137</v>
      </c>
      <c r="B154" s="131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3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  <c r="AA154" s="127"/>
      <c r="AB154" s="127"/>
      <c r="AC154" s="127"/>
      <c r="AD154" s="127"/>
      <c r="AE154" s="127"/>
      <c r="AF154" s="127"/>
      <c r="AG154" s="127"/>
      <c r="AH154" s="127"/>
      <c r="AI154" s="127"/>
      <c r="AJ154" s="127"/>
      <c r="AK154" s="127"/>
      <c r="AL154" s="127"/>
      <c r="AM154" s="127"/>
      <c r="AN154" s="127"/>
      <c r="AO154" s="127"/>
      <c r="AP154" s="127"/>
      <c r="AQ154" s="127"/>
      <c r="AR154" s="127"/>
      <c r="AS154" s="127"/>
      <c r="AT154" s="127"/>
      <c r="AU154" s="127"/>
      <c r="AV154" s="127"/>
      <c r="AW154" s="127"/>
      <c r="AX154" s="127"/>
      <c r="AY154" s="127"/>
      <c r="AZ154" s="127"/>
      <c r="BA154" s="127"/>
      <c r="BB154" s="127"/>
      <c r="BC154" s="127"/>
      <c r="BD154" s="127"/>
      <c r="BE154" s="127"/>
      <c r="BF154" s="127"/>
      <c r="BG154" s="127"/>
      <c r="BH154" s="127"/>
      <c r="BI154" s="127"/>
      <c r="BJ154" s="127"/>
      <c r="BK154" s="127"/>
      <c r="BL154" s="127"/>
      <c r="BM154" s="127"/>
      <c r="BN154" s="127"/>
      <c r="BO154" s="127"/>
      <c r="BP154" s="127"/>
      <c r="BQ154" s="127"/>
      <c r="BR154" s="127"/>
      <c r="BS154" s="127"/>
      <c r="BT154" s="127"/>
      <c r="BU154" s="127"/>
    </row>
    <row r="155" spans="1:73" ht="33" customHeight="1">
      <c r="A155" s="15" t="s">
        <v>138</v>
      </c>
      <c r="B155" s="131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3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  <c r="AA155" s="127"/>
      <c r="AB155" s="127"/>
      <c r="AC155" s="127"/>
      <c r="AD155" s="127"/>
      <c r="AE155" s="127"/>
      <c r="AF155" s="127"/>
      <c r="AG155" s="127"/>
      <c r="AH155" s="127"/>
      <c r="AI155" s="127"/>
      <c r="AJ155" s="127"/>
      <c r="AK155" s="127"/>
      <c r="AL155" s="127"/>
      <c r="AM155" s="127"/>
      <c r="AN155" s="127"/>
      <c r="AO155" s="127"/>
      <c r="AP155" s="127"/>
      <c r="AQ155" s="127"/>
      <c r="AR155" s="127"/>
      <c r="AS155" s="127"/>
      <c r="AT155" s="127"/>
      <c r="AU155" s="127"/>
      <c r="AV155" s="127"/>
      <c r="AW155" s="127"/>
      <c r="AX155" s="127"/>
      <c r="AY155" s="127"/>
      <c r="AZ155" s="127"/>
      <c r="BA155" s="127"/>
      <c r="BB155" s="127"/>
      <c r="BC155" s="127"/>
      <c r="BD155" s="127"/>
      <c r="BE155" s="127"/>
      <c r="BF155" s="127"/>
      <c r="BG155" s="127"/>
      <c r="BH155" s="127"/>
      <c r="BI155" s="127"/>
      <c r="BJ155" s="127"/>
      <c r="BK155" s="127"/>
      <c r="BL155" s="127"/>
      <c r="BM155" s="127"/>
      <c r="BN155" s="127"/>
      <c r="BO155" s="127"/>
      <c r="BP155" s="127"/>
      <c r="BQ155" s="127"/>
      <c r="BR155" s="127"/>
      <c r="BS155" s="127"/>
      <c r="BT155" s="127"/>
      <c r="BU155" s="127"/>
    </row>
    <row r="156" spans="1:73" ht="16.5" customHeight="1">
      <c r="A156" s="128"/>
      <c r="B156" s="128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  <c r="AA156" s="128"/>
      <c r="AB156" s="128"/>
      <c r="AC156" s="128"/>
      <c r="AD156" s="128"/>
      <c r="AE156" s="128"/>
      <c r="AF156" s="128"/>
      <c r="AG156" s="128"/>
      <c r="AH156" s="128"/>
      <c r="AI156" s="128"/>
      <c r="AJ156" s="128"/>
      <c r="AK156" s="128"/>
      <c r="AL156" s="128"/>
      <c r="AM156" s="128"/>
      <c r="AN156" s="128"/>
      <c r="AO156" s="128"/>
      <c r="AP156" s="128"/>
      <c r="AQ156" s="128"/>
      <c r="AR156" s="128"/>
      <c r="AS156" s="128"/>
      <c r="AT156" s="128"/>
      <c r="AU156" s="128"/>
      <c r="AV156" s="128"/>
      <c r="AW156" s="128"/>
      <c r="AX156" s="128"/>
      <c r="AY156" s="128"/>
      <c r="AZ156" s="128"/>
      <c r="BA156" s="128"/>
      <c r="BB156" s="128"/>
      <c r="BC156" s="128"/>
      <c r="BD156" s="128"/>
      <c r="BE156" s="128"/>
      <c r="BF156" s="128"/>
      <c r="BG156" s="128"/>
      <c r="BH156" s="128"/>
      <c r="BI156" s="128"/>
      <c r="BJ156" s="128"/>
      <c r="BK156" s="128"/>
      <c r="BL156" s="128"/>
      <c r="BM156" s="128"/>
      <c r="BN156" s="128"/>
      <c r="BO156" s="128"/>
      <c r="BP156" s="128"/>
      <c r="BQ156" s="128"/>
      <c r="BR156" s="128"/>
      <c r="BS156" s="128"/>
      <c r="BT156" s="128"/>
      <c r="BU156" s="129"/>
    </row>
    <row r="157" spans="1:73" ht="33" customHeight="1">
      <c r="A157" s="15" t="s">
        <v>140</v>
      </c>
      <c r="B157" s="131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3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  <c r="AA157" s="127"/>
      <c r="AB157" s="127"/>
      <c r="AC157" s="127"/>
      <c r="AD157" s="127"/>
      <c r="AE157" s="127"/>
      <c r="AF157" s="127"/>
      <c r="AG157" s="127"/>
      <c r="AH157" s="127"/>
      <c r="AI157" s="127"/>
      <c r="AJ157" s="127"/>
      <c r="AK157" s="127"/>
      <c r="AL157" s="127"/>
      <c r="AM157" s="127"/>
      <c r="AN157" s="127"/>
      <c r="AO157" s="127"/>
      <c r="AP157" s="127"/>
      <c r="AQ157" s="127"/>
      <c r="AR157" s="127"/>
      <c r="AS157" s="127"/>
      <c r="AT157" s="127"/>
      <c r="AU157" s="127"/>
      <c r="AV157" s="127"/>
      <c r="AW157" s="127"/>
      <c r="AX157" s="127"/>
      <c r="AY157" s="127"/>
      <c r="AZ157" s="127"/>
      <c r="BA157" s="127"/>
      <c r="BB157" s="127"/>
      <c r="BC157" s="127"/>
      <c r="BD157" s="127"/>
      <c r="BE157" s="127"/>
      <c r="BF157" s="127"/>
      <c r="BG157" s="127"/>
      <c r="BH157" s="127"/>
      <c r="BI157" s="127"/>
      <c r="BJ157" s="127"/>
      <c r="BK157" s="127"/>
      <c r="BL157" s="127"/>
      <c r="BM157" s="127"/>
      <c r="BN157" s="127"/>
      <c r="BO157" s="127"/>
      <c r="BP157" s="127"/>
      <c r="BQ157" s="127"/>
      <c r="BR157" s="127"/>
      <c r="BS157" s="127"/>
      <c r="BT157" s="127"/>
      <c r="BU157" s="127"/>
    </row>
    <row r="158" spans="1:73" ht="78.75" customHeight="1">
      <c r="A158" s="15" t="s">
        <v>141</v>
      </c>
      <c r="B158" s="131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3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  <c r="AA158" s="127"/>
      <c r="AB158" s="127"/>
      <c r="AC158" s="127"/>
      <c r="AD158" s="127"/>
      <c r="AE158" s="127"/>
      <c r="AF158" s="127"/>
      <c r="AG158" s="127"/>
      <c r="AH158" s="127"/>
      <c r="AI158" s="127"/>
      <c r="AJ158" s="127"/>
      <c r="AK158" s="127"/>
      <c r="AL158" s="127"/>
      <c r="AM158" s="127"/>
      <c r="AN158" s="127"/>
      <c r="AO158" s="127"/>
      <c r="AP158" s="127"/>
      <c r="AQ158" s="127"/>
      <c r="AR158" s="127"/>
      <c r="AS158" s="127"/>
      <c r="AT158" s="127"/>
      <c r="AU158" s="127"/>
      <c r="AV158" s="127"/>
      <c r="AW158" s="127"/>
      <c r="AX158" s="127"/>
      <c r="AY158" s="127"/>
      <c r="AZ158" s="127"/>
      <c r="BA158" s="127"/>
      <c r="BB158" s="127"/>
      <c r="BC158" s="127"/>
      <c r="BD158" s="127"/>
      <c r="BE158" s="127"/>
      <c r="BF158" s="127"/>
      <c r="BG158" s="127"/>
      <c r="BH158" s="127"/>
      <c r="BI158" s="127"/>
      <c r="BJ158" s="127"/>
      <c r="BK158" s="127"/>
      <c r="BL158" s="127"/>
      <c r="BM158" s="127"/>
      <c r="BN158" s="127"/>
      <c r="BO158" s="127"/>
      <c r="BP158" s="127"/>
      <c r="BQ158" s="127"/>
      <c r="BR158" s="127"/>
      <c r="BS158" s="127"/>
      <c r="BT158" s="127"/>
      <c r="BU158" s="127"/>
    </row>
    <row r="159" spans="1:73" ht="96.75" customHeight="1">
      <c r="A159" s="6"/>
      <c r="B159" s="126" t="s">
        <v>103</v>
      </c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 t="s">
        <v>104</v>
      </c>
      <c r="Q159" s="126"/>
      <c r="R159" s="126"/>
      <c r="S159" s="126"/>
      <c r="T159" s="126"/>
      <c r="U159" s="126"/>
      <c r="V159" s="126"/>
      <c r="W159" s="126"/>
      <c r="X159" s="126"/>
      <c r="Y159" s="126"/>
      <c r="Z159" s="126"/>
      <c r="AA159" s="126" t="s">
        <v>105</v>
      </c>
      <c r="AB159" s="126"/>
      <c r="AC159" s="126"/>
      <c r="AD159" s="126"/>
      <c r="AE159" s="126"/>
      <c r="AF159" s="126"/>
      <c r="AG159" s="126"/>
      <c r="AH159" s="126"/>
      <c r="AI159" s="126"/>
      <c r="AJ159" s="126"/>
      <c r="AK159" s="126"/>
      <c r="AL159" s="126"/>
      <c r="AM159" s="126"/>
      <c r="AN159" s="126"/>
      <c r="AO159" s="126"/>
      <c r="AP159" s="126" t="s">
        <v>106</v>
      </c>
      <c r="AQ159" s="126"/>
      <c r="AR159" s="126"/>
      <c r="AS159" s="126"/>
      <c r="AT159" s="126"/>
      <c r="AU159" s="126"/>
      <c r="AV159" s="126"/>
      <c r="AW159" s="126"/>
      <c r="AX159" s="126"/>
      <c r="AY159" s="126"/>
      <c r="AZ159" s="126"/>
      <c r="BA159" s="126"/>
      <c r="BB159" s="126"/>
      <c r="BC159" s="126"/>
      <c r="BD159" s="126" t="s">
        <v>107</v>
      </c>
      <c r="BE159" s="126"/>
      <c r="BF159" s="126"/>
      <c r="BG159" s="126"/>
      <c r="BH159" s="126"/>
      <c r="BI159" s="126"/>
      <c r="BJ159" s="126"/>
      <c r="BK159" s="126"/>
      <c r="BL159" s="126"/>
      <c r="BM159" s="126"/>
      <c r="BN159" s="126"/>
      <c r="BO159" s="126"/>
      <c r="BP159" s="126"/>
      <c r="BQ159" s="126"/>
      <c r="BR159" s="126"/>
      <c r="BS159" s="126"/>
      <c r="BT159" s="126"/>
      <c r="BU159" s="126"/>
    </row>
    <row r="160" spans="1:73" ht="79.5" customHeight="1">
      <c r="A160" s="15" t="s">
        <v>142</v>
      </c>
      <c r="B160" s="131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3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  <c r="AA160" s="127"/>
      <c r="AB160" s="127"/>
      <c r="AC160" s="127"/>
      <c r="AD160" s="127"/>
      <c r="AE160" s="127"/>
      <c r="AF160" s="127"/>
      <c r="AG160" s="127"/>
      <c r="AH160" s="127"/>
      <c r="AI160" s="127"/>
      <c r="AJ160" s="127"/>
      <c r="AK160" s="127"/>
      <c r="AL160" s="127"/>
      <c r="AM160" s="127"/>
      <c r="AN160" s="127"/>
      <c r="AO160" s="127"/>
      <c r="AP160" s="127"/>
      <c r="AQ160" s="127"/>
      <c r="AR160" s="127"/>
      <c r="AS160" s="127"/>
      <c r="AT160" s="127"/>
      <c r="AU160" s="127"/>
      <c r="AV160" s="127"/>
      <c r="AW160" s="127"/>
      <c r="AX160" s="127"/>
      <c r="AY160" s="127"/>
      <c r="AZ160" s="127"/>
      <c r="BA160" s="127"/>
      <c r="BB160" s="127"/>
      <c r="BC160" s="127"/>
      <c r="BD160" s="127"/>
      <c r="BE160" s="127"/>
      <c r="BF160" s="127"/>
      <c r="BG160" s="127"/>
      <c r="BH160" s="127"/>
      <c r="BI160" s="127"/>
      <c r="BJ160" s="127"/>
      <c r="BK160" s="127"/>
      <c r="BL160" s="127"/>
      <c r="BM160" s="127"/>
      <c r="BN160" s="127"/>
      <c r="BO160" s="127"/>
      <c r="BP160" s="127"/>
      <c r="BQ160" s="127"/>
      <c r="BR160" s="127"/>
      <c r="BS160" s="127"/>
      <c r="BT160" s="127"/>
      <c r="BU160" s="127"/>
    </row>
    <row r="161" spans="1:73" ht="33" customHeight="1">
      <c r="A161" s="15" t="s">
        <v>143</v>
      </c>
      <c r="B161" s="131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3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  <c r="AA161" s="127"/>
      <c r="AB161" s="127"/>
      <c r="AC161" s="127"/>
      <c r="AD161" s="127"/>
      <c r="AE161" s="127"/>
      <c r="AF161" s="127"/>
      <c r="AG161" s="127"/>
      <c r="AH161" s="127"/>
      <c r="AI161" s="127"/>
      <c r="AJ161" s="127"/>
      <c r="AK161" s="127"/>
      <c r="AL161" s="127"/>
      <c r="AM161" s="127"/>
      <c r="AN161" s="127"/>
      <c r="AO161" s="127"/>
      <c r="AP161" s="127"/>
      <c r="AQ161" s="127"/>
      <c r="AR161" s="127"/>
      <c r="AS161" s="127"/>
      <c r="AT161" s="127"/>
      <c r="AU161" s="127"/>
      <c r="AV161" s="127"/>
      <c r="AW161" s="127"/>
      <c r="AX161" s="127"/>
      <c r="AY161" s="127"/>
      <c r="AZ161" s="127"/>
      <c r="BA161" s="127"/>
      <c r="BB161" s="127"/>
      <c r="BC161" s="127"/>
      <c r="BD161" s="127"/>
      <c r="BE161" s="127"/>
      <c r="BF161" s="127"/>
      <c r="BG161" s="127"/>
      <c r="BH161" s="127"/>
      <c r="BI161" s="127"/>
      <c r="BJ161" s="127"/>
      <c r="BK161" s="127"/>
      <c r="BL161" s="127"/>
      <c r="BM161" s="127"/>
      <c r="BN161" s="127"/>
      <c r="BO161" s="127"/>
      <c r="BP161" s="127"/>
      <c r="BQ161" s="127"/>
      <c r="BR161" s="127"/>
      <c r="BS161" s="127"/>
      <c r="BT161" s="127"/>
      <c r="BU161" s="127"/>
    </row>
    <row r="162" spans="1:73" ht="48" customHeight="1">
      <c r="A162" s="15" t="s">
        <v>144</v>
      </c>
      <c r="B162" s="131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3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  <c r="AA162" s="127"/>
      <c r="AB162" s="127"/>
      <c r="AC162" s="127"/>
      <c r="AD162" s="127"/>
      <c r="AE162" s="127"/>
      <c r="AF162" s="127"/>
      <c r="AG162" s="127"/>
      <c r="AH162" s="127"/>
      <c r="AI162" s="127"/>
      <c r="AJ162" s="127"/>
      <c r="AK162" s="127"/>
      <c r="AL162" s="127"/>
      <c r="AM162" s="127"/>
      <c r="AN162" s="127"/>
      <c r="AO162" s="127"/>
      <c r="AP162" s="127"/>
      <c r="AQ162" s="127"/>
      <c r="AR162" s="127"/>
      <c r="AS162" s="127"/>
      <c r="AT162" s="127"/>
      <c r="AU162" s="127"/>
      <c r="AV162" s="127"/>
      <c r="AW162" s="127"/>
      <c r="AX162" s="127"/>
      <c r="AY162" s="127"/>
      <c r="AZ162" s="127"/>
      <c r="BA162" s="127"/>
      <c r="BB162" s="127"/>
      <c r="BC162" s="127"/>
      <c r="BD162" s="127"/>
      <c r="BE162" s="127"/>
      <c r="BF162" s="127"/>
      <c r="BG162" s="127"/>
      <c r="BH162" s="127"/>
      <c r="BI162" s="127"/>
      <c r="BJ162" s="127"/>
      <c r="BK162" s="127"/>
      <c r="BL162" s="127"/>
      <c r="BM162" s="127"/>
      <c r="BN162" s="127"/>
      <c r="BO162" s="127"/>
      <c r="BP162" s="127"/>
      <c r="BQ162" s="127"/>
      <c r="BR162" s="127"/>
      <c r="BS162" s="127"/>
      <c r="BT162" s="127"/>
      <c r="BU162" s="127"/>
    </row>
    <row r="163" spans="1:73" ht="48" customHeight="1">
      <c r="A163" s="15" t="s">
        <v>145</v>
      </c>
      <c r="B163" s="131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3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  <c r="AA163" s="127"/>
      <c r="AB163" s="127"/>
      <c r="AC163" s="127"/>
      <c r="AD163" s="127"/>
      <c r="AE163" s="127"/>
      <c r="AF163" s="127"/>
      <c r="AG163" s="127"/>
      <c r="AH163" s="127"/>
      <c r="AI163" s="127"/>
      <c r="AJ163" s="127"/>
      <c r="AK163" s="127"/>
      <c r="AL163" s="127"/>
      <c r="AM163" s="127"/>
      <c r="AN163" s="127"/>
      <c r="AO163" s="127"/>
      <c r="AP163" s="127"/>
      <c r="AQ163" s="127"/>
      <c r="AR163" s="127"/>
      <c r="AS163" s="127"/>
      <c r="AT163" s="127"/>
      <c r="AU163" s="127"/>
      <c r="AV163" s="127"/>
      <c r="AW163" s="127"/>
      <c r="AX163" s="127"/>
      <c r="AY163" s="127"/>
      <c r="AZ163" s="127"/>
      <c r="BA163" s="127"/>
      <c r="BB163" s="127"/>
      <c r="BC163" s="127"/>
      <c r="BD163" s="127"/>
      <c r="BE163" s="127"/>
      <c r="BF163" s="127"/>
      <c r="BG163" s="127"/>
      <c r="BH163" s="127"/>
      <c r="BI163" s="127"/>
      <c r="BJ163" s="127"/>
      <c r="BK163" s="127"/>
      <c r="BL163" s="127"/>
      <c r="BM163" s="127"/>
      <c r="BN163" s="127"/>
      <c r="BO163" s="127"/>
      <c r="BP163" s="127"/>
      <c r="BQ163" s="127"/>
      <c r="BR163" s="127"/>
      <c r="BS163" s="127"/>
      <c r="BT163" s="127"/>
      <c r="BU163" s="127"/>
    </row>
    <row r="164" spans="1:73" ht="48" customHeight="1">
      <c r="A164" s="15" t="s">
        <v>146</v>
      </c>
      <c r="B164" s="131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3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  <c r="AA164" s="127"/>
      <c r="AB164" s="127"/>
      <c r="AC164" s="127"/>
      <c r="AD164" s="127"/>
      <c r="AE164" s="127"/>
      <c r="AF164" s="127"/>
      <c r="AG164" s="127"/>
      <c r="AH164" s="127"/>
      <c r="AI164" s="127"/>
      <c r="AJ164" s="127"/>
      <c r="AK164" s="127"/>
      <c r="AL164" s="127"/>
      <c r="AM164" s="127"/>
      <c r="AN164" s="127"/>
      <c r="AO164" s="127"/>
      <c r="AP164" s="127"/>
      <c r="AQ164" s="127"/>
      <c r="AR164" s="127"/>
      <c r="AS164" s="127"/>
      <c r="AT164" s="127"/>
      <c r="AU164" s="127"/>
      <c r="AV164" s="127"/>
      <c r="AW164" s="127"/>
      <c r="AX164" s="127"/>
      <c r="AY164" s="127"/>
      <c r="AZ164" s="127"/>
      <c r="BA164" s="127"/>
      <c r="BB164" s="127"/>
      <c r="BC164" s="127"/>
      <c r="BD164" s="127"/>
      <c r="BE164" s="127"/>
      <c r="BF164" s="127"/>
      <c r="BG164" s="127"/>
      <c r="BH164" s="127"/>
      <c r="BI164" s="127"/>
      <c r="BJ164" s="127"/>
      <c r="BK164" s="127"/>
      <c r="BL164" s="127"/>
      <c r="BM164" s="127"/>
      <c r="BN164" s="127"/>
      <c r="BO164" s="127"/>
      <c r="BP164" s="127"/>
      <c r="BQ164" s="127"/>
      <c r="BR164" s="127"/>
      <c r="BS164" s="127"/>
      <c r="BT164" s="127"/>
      <c r="BU164" s="127"/>
    </row>
    <row r="165" spans="1:73" ht="80.25" customHeight="1">
      <c r="A165" s="15" t="s">
        <v>147</v>
      </c>
      <c r="B165" s="131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3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  <c r="AB165" s="127"/>
      <c r="AC165" s="127"/>
      <c r="AD165" s="127"/>
      <c r="AE165" s="127"/>
      <c r="AF165" s="127"/>
      <c r="AG165" s="127"/>
      <c r="AH165" s="127"/>
      <c r="AI165" s="127"/>
      <c r="AJ165" s="127"/>
      <c r="AK165" s="127"/>
      <c r="AL165" s="127"/>
      <c r="AM165" s="127"/>
      <c r="AN165" s="127"/>
      <c r="AO165" s="127"/>
      <c r="AP165" s="127"/>
      <c r="AQ165" s="127"/>
      <c r="AR165" s="127"/>
      <c r="AS165" s="127"/>
      <c r="AT165" s="127"/>
      <c r="AU165" s="127"/>
      <c r="AV165" s="127"/>
      <c r="AW165" s="127"/>
      <c r="AX165" s="127"/>
      <c r="AY165" s="127"/>
      <c r="AZ165" s="127"/>
      <c r="BA165" s="127"/>
      <c r="BB165" s="127"/>
      <c r="BC165" s="127"/>
      <c r="BD165" s="127"/>
      <c r="BE165" s="127"/>
      <c r="BF165" s="127"/>
      <c r="BG165" s="127"/>
      <c r="BH165" s="127"/>
      <c r="BI165" s="127"/>
      <c r="BJ165" s="127"/>
      <c r="BK165" s="127"/>
      <c r="BL165" s="127"/>
      <c r="BM165" s="127"/>
      <c r="BN165" s="127"/>
      <c r="BO165" s="127"/>
      <c r="BP165" s="127"/>
      <c r="BQ165" s="127"/>
      <c r="BR165" s="127"/>
      <c r="BS165" s="127"/>
      <c r="BT165" s="127"/>
      <c r="BU165" s="127"/>
    </row>
    <row r="166" spans="1:73" ht="95.25" customHeight="1">
      <c r="A166" s="15" t="s">
        <v>148</v>
      </c>
      <c r="B166" s="131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3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  <c r="AA166" s="127"/>
      <c r="AB166" s="127"/>
      <c r="AC166" s="127"/>
      <c r="AD166" s="127"/>
      <c r="AE166" s="127"/>
      <c r="AF166" s="127"/>
      <c r="AG166" s="127"/>
      <c r="AH166" s="127"/>
      <c r="AI166" s="127"/>
      <c r="AJ166" s="127"/>
      <c r="AK166" s="127"/>
      <c r="AL166" s="127"/>
      <c r="AM166" s="127"/>
      <c r="AN166" s="127"/>
      <c r="AO166" s="127"/>
      <c r="AP166" s="127"/>
      <c r="AQ166" s="127"/>
      <c r="AR166" s="127"/>
      <c r="AS166" s="127"/>
      <c r="AT166" s="127"/>
      <c r="AU166" s="127"/>
      <c r="AV166" s="127"/>
      <c r="AW166" s="127"/>
      <c r="AX166" s="127"/>
      <c r="AY166" s="127"/>
      <c r="AZ166" s="127"/>
      <c r="BA166" s="127"/>
      <c r="BB166" s="127"/>
      <c r="BC166" s="127"/>
      <c r="BD166" s="127"/>
      <c r="BE166" s="127"/>
      <c r="BF166" s="127"/>
      <c r="BG166" s="127"/>
      <c r="BH166" s="127"/>
      <c r="BI166" s="127"/>
      <c r="BJ166" s="127"/>
      <c r="BK166" s="127"/>
      <c r="BL166" s="127"/>
      <c r="BM166" s="127"/>
      <c r="BN166" s="127"/>
      <c r="BO166" s="127"/>
      <c r="BP166" s="127"/>
      <c r="BQ166" s="127"/>
      <c r="BR166" s="127"/>
      <c r="BS166" s="127"/>
      <c r="BT166" s="127"/>
      <c r="BU166" s="127"/>
    </row>
    <row r="167" spans="1:73" ht="48" customHeight="1">
      <c r="A167" s="15" t="s">
        <v>149</v>
      </c>
      <c r="B167" s="131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3"/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  <c r="Z167" s="127"/>
      <c r="AA167" s="127"/>
      <c r="AB167" s="127"/>
      <c r="AC167" s="127"/>
      <c r="AD167" s="127"/>
      <c r="AE167" s="127"/>
      <c r="AF167" s="127"/>
      <c r="AG167" s="127"/>
      <c r="AH167" s="127"/>
      <c r="AI167" s="127"/>
      <c r="AJ167" s="127"/>
      <c r="AK167" s="127"/>
      <c r="AL167" s="127"/>
      <c r="AM167" s="127"/>
      <c r="AN167" s="127"/>
      <c r="AO167" s="127"/>
      <c r="AP167" s="127"/>
      <c r="AQ167" s="127"/>
      <c r="AR167" s="127"/>
      <c r="AS167" s="127"/>
      <c r="AT167" s="127"/>
      <c r="AU167" s="127"/>
      <c r="AV167" s="127"/>
      <c r="AW167" s="127"/>
      <c r="AX167" s="127"/>
      <c r="AY167" s="127"/>
      <c r="AZ167" s="127"/>
      <c r="BA167" s="127"/>
      <c r="BB167" s="127"/>
      <c r="BC167" s="127"/>
      <c r="BD167" s="127"/>
      <c r="BE167" s="127"/>
      <c r="BF167" s="127"/>
      <c r="BG167" s="127"/>
      <c r="BH167" s="127"/>
      <c r="BI167" s="127"/>
      <c r="BJ167" s="127"/>
      <c r="BK167" s="127"/>
      <c r="BL167" s="127"/>
      <c r="BM167" s="127"/>
      <c r="BN167" s="127"/>
      <c r="BO167" s="127"/>
      <c r="BP167" s="127"/>
      <c r="BQ167" s="127"/>
      <c r="BR167" s="127"/>
      <c r="BS167" s="127"/>
      <c r="BT167" s="127"/>
      <c r="BU167" s="127"/>
    </row>
    <row r="168" spans="1:73" ht="95.25" customHeight="1">
      <c r="A168" s="15" t="s">
        <v>150</v>
      </c>
      <c r="B168" s="131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3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  <c r="AA168" s="127"/>
      <c r="AB168" s="127"/>
      <c r="AC168" s="127"/>
      <c r="AD168" s="127"/>
      <c r="AE168" s="127"/>
      <c r="AF168" s="127"/>
      <c r="AG168" s="127"/>
      <c r="AH168" s="127"/>
      <c r="AI168" s="127"/>
      <c r="AJ168" s="127"/>
      <c r="AK168" s="127"/>
      <c r="AL168" s="127"/>
      <c r="AM168" s="127"/>
      <c r="AN168" s="127"/>
      <c r="AO168" s="127"/>
      <c r="AP168" s="127"/>
      <c r="AQ168" s="127"/>
      <c r="AR168" s="127"/>
      <c r="AS168" s="127"/>
      <c r="AT168" s="127"/>
      <c r="AU168" s="127"/>
      <c r="AV168" s="127"/>
      <c r="AW168" s="127"/>
      <c r="AX168" s="127"/>
      <c r="AY168" s="127"/>
      <c r="AZ168" s="127"/>
      <c r="BA168" s="127"/>
      <c r="BB168" s="127"/>
      <c r="BC168" s="127"/>
      <c r="BD168" s="127"/>
      <c r="BE168" s="127"/>
      <c r="BF168" s="127"/>
      <c r="BG168" s="127"/>
      <c r="BH168" s="127"/>
      <c r="BI168" s="127"/>
      <c r="BJ168" s="127"/>
      <c r="BK168" s="127"/>
      <c r="BL168" s="127"/>
      <c r="BM168" s="127"/>
      <c r="BN168" s="127"/>
      <c r="BO168" s="127"/>
      <c r="BP168" s="127"/>
      <c r="BQ168" s="127"/>
      <c r="BR168" s="127"/>
      <c r="BS168" s="127"/>
      <c r="BT168" s="127"/>
      <c r="BU168" s="127"/>
    </row>
    <row r="169" spans="1:73" ht="33" customHeight="1">
      <c r="A169" s="15" t="s">
        <v>151</v>
      </c>
      <c r="B169" s="131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3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  <c r="AA169" s="127"/>
      <c r="AB169" s="127"/>
      <c r="AC169" s="127"/>
      <c r="AD169" s="127"/>
      <c r="AE169" s="127"/>
      <c r="AF169" s="127"/>
      <c r="AG169" s="127"/>
      <c r="AH169" s="127"/>
      <c r="AI169" s="127"/>
      <c r="AJ169" s="127"/>
      <c r="AK169" s="127"/>
      <c r="AL169" s="127"/>
      <c r="AM169" s="127"/>
      <c r="AN169" s="127"/>
      <c r="AO169" s="127"/>
      <c r="AP169" s="127"/>
      <c r="AQ169" s="127"/>
      <c r="AR169" s="127"/>
      <c r="AS169" s="127"/>
      <c r="AT169" s="127"/>
      <c r="AU169" s="127"/>
      <c r="AV169" s="127"/>
      <c r="AW169" s="127"/>
      <c r="AX169" s="127"/>
      <c r="AY169" s="127"/>
      <c r="AZ169" s="127"/>
      <c r="BA169" s="127"/>
      <c r="BB169" s="127"/>
      <c r="BC169" s="127"/>
      <c r="BD169" s="127"/>
      <c r="BE169" s="127"/>
      <c r="BF169" s="127"/>
      <c r="BG169" s="127"/>
      <c r="BH169" s="127"/>
      <c r="BI169" s="127"/>
      <c r="BJ169" s="127"/>
      <c r="BK169" s="127"/>
      <c r="BL169" s="127"/>
      <c r="BM169" s="127"/>
      <c r="BN169" s="127"/>
      <c r="BO169" s="127"/>
      <c r="BP169" s="127"/>
      <c r="BQ169" s="127"/>
      <c r="BR169" s="127"/>
      <c r="BS169" s="127"/>
      <c r="BT169" s="127"/>
      <c r="BU169" s="127"/>
    </row>
    <row r="170" spans="1:73" ht="33" customHeight="1">
      <c r="A170" s="15" t="s">
        <v>152</v>
      </c>
      <c r="B170" s="131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3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  <c r="AA170" s="127"/>
      <c r="AB170" s="127"/>
      <c r="AC170" s="127"/>
      <c r="AD170" s="127"/>
      <c r="AE170" s="127"/>
      <c r="AF170" s="127"/>
      <c r="AG170" s="127"/>
      <c r="AH170" s="127"/>
      <c r="AI170" s="127"/>
      <c r="AJ170" s="127"/>
      <c r="AK170" s="127"/>
      <c r="AL170" s="127"/>
      <c r="AM170" s="127"/>
      <c r="AN170" s="127"/>
      <c r="AO170" s="127"/>
      <c r="AP170" s="127"/>
      <c r="AQ170" s="127"/>
      <c r="AR170" s="127"/>
      <c r="AS170" s="127"/>
      <c r="AT170" s="127"/>
      <c r="AU170" s="127"/>
      <c r="AV170" s="127"/>
      <c r="AW170" s="127"/>
      <c r="AX170" s="127"/>
      <c r="AY170" s="127"/>
      <c r="AZ170" s="127"/>
      <c r="BA170" s="127"/>
      <c r="BB170" s="127"/>
      <c r="BC170" s="127"/>
      <c r="BD170" s="127"/>
      <c r="BE170" s="127"/>
      <c r="BF170" s="127"/>
      <c r="BG170" s="127"/>
      <c r="BH170" s="127"/>
      <c r="BI170" s="127"/>
      <c r="BJ170" s="127"/>
      <c r="BK170" s="127"/>
      <c r="BL170" s="127"/>
      <c r="BM170" s="127"/>
      <c r="BN170" s="127"/>
      <c r="BO170" s="127"/>
      <c r="BP170" s="127"/>
      <c r="BQ170" s="127"/>
      <c r="BR170" s="127"/>
      <c r="BS170" s="127"/>
      <c r="BT170" s="127"/>
      <c r="BU170" s="127"/>
    </row>
    <row r="171" spans="1:73" ht="96.75" customHeight="1">
      <c r="A171" s="6"/>
      <c r="B171" s="126" t="s">
        <v>103</v>
      </c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 t="s">
        <v>104</v>
      </c>
      <c r="Q171" s="126"/>
      <c r="R171" s="126"/>
      <c r="S171" s="126"/>
      <c r="T171" s="126"/>
      <c r="U171" s="126"/>
      <c r="V171" s="126"/>
      <c r="W171" s="126"/>
      <c r="X171" s="126"/>
      <c r="Y171" s="126"/>
      <c r="Z171" s="126"/>
      <c r="AA171" s="126" t="s">
        <v>105</v>
      </c>
      <c r="AB171" s="126"/>
      <c r="AC171" s="126"/>
      <c r="AD171" s="126"/>
      <c r="AE171" s="126"/>
      <c r="AF171" s="126"/>
      <c r="AG171" s="126"/>
      <c r="AH171" s="126"/>
      <c r="AI171" s="126"/>
      <c r="AJ171" s="126"/>
      <c r="AK171" s="126"/>
      <c r="AL171" s="126"/>
      <c r="AM171" s="126"/>
      <c r="AN171" s="126"/>
      <c r="AO171" s="126"/>
      <c r="AP171" s="126" t="s">
        <v>106</v>
      </c>
      <c r="AQ171" s="126"/>
      <c r="AR171" s="126"/>
      <c r="AS171" s="126"/>
      <c r="AT171" s="126"/>
      <c r="AU171" s="126"/>
      <c r="AV171" s="126"/>
      <c r="AW171" s="126"/>
      <c r="AX171" s="126"/>
      <c r="AY171" s="126"/>
      <c r="AZ171" s="126"/>
      <c r="BA171" s="126"/>
      <c r="BB171" s="126"/>
      <c r="BC171" s="126"/>
      <c r="BD171" s="126" t="s">
        <v>107</v>
      </c>
      <c r="BE171" s="126"/>
      <c r="BF171" s="126"/>
      <c r="BG171" s="126"/>
      <c r="BH171" s="126"/>
      <c r="BI171" s="126"/>
      <c r="BJ171" s="126"/>
      <c r="BK171" s="126"/>
      <c r="BL171" s="126"/>
      <c r="BM171" s="126"/>
      <c r="BN171" s="126"/>
      <c r="BO171" s="126"/>
      <c r="BP171" s="126"/>
      <c r="BQ171" s="126"/>
      <c r="BR171" s="126"/>
      <c r="BS171" s="126"/>
      <c r="BT171" s="126"/>
      <c r="BU171" s="126"/>
    </row>
    <row r="172" spans="1:73" ht="16.5" customHeight="1">
      <c r="A172" s="128"/>
      <c r="B172" s="128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  <c r="Y172" s="128"/>
      <c r="Z172" s="128"/>
      <c r="AA172" s="128"/>
      <c r="AB172" s="128"/>
      <c r="AC172" s="128"/>
      <c r="AD172" s="128"/>
      <c r="AE172" s="128"/>
      <c r="AF172" s="128"/>
      <c r="AG172" s="128"/>
      <c r="AH172" s="128"/>
      <c r="AI172" s="128"/>
      <c r="AJ172" s="128"/>
      <c r="AK172" s="128"/>
      <c r="AL172" s="128"/>
      <c r="AM172" s="128"/>
      <c r="AN172" s="128"/>
      <c r="AO172" s="128"/>
      <c r="AP172" s="128"/>
      <c r="AQ172" s="128"/>
      <c r="AR172" s="128"/>
      <c r="AS172" s="128"/>
      <c r="AT172" s="128"/>
      <c r="AU172" s="128"/>
      <c r="AV172" s="128"/>
      <c r="AW172" s="128"/>
      <c r="AX172" s="128"/>
      <c r="AY172" s="128"/>
      <c r="AZ172" s="128"/>
      <c r="BA172" s="128"/>
      <c r="BB172" s="128"/>
      <c r="BC172" s="128"/>
      <c r="BD172" s="128"/>
      <c r="BE172" s="128"/>
      <c r="BF172" s="128"/>
      <c r="BG172" s="128"/>
      <c r="BH172" s="128"/>
      <c r="BI172" s="128"/>
      <c r="BJ172" s="128"/>
      <c r="BK172" s="128"/>
      <c r="BL172" s="128"/>
      <c r="BM172" s="128"/>
      <c r="BN172" s="128"/>
      <c r="BO172" s="128"/>
      <c r="BP172" s="128"/>
      <c r="BQ172" s="128"/>
      <c r="BR172" s="128"/>
      <c r="BS172" s="128"/>
      <c r="BT172" s="128"/>
      <c r="BU172" s="129"/>
    </row>
    <row r="173" spans="1:73" ht="48.75" customHeight="1">
      <c r="A173" s="15" t="s">
        <v>154</v>
      </c>
      <c r="B173" s="131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3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  <c r="AA173" s="127"/>
      <c r="AB173" s="127"/>
      <c r="AC173" s="127"/>
      <c r="AD173" s="127"/>
      <c r="AE173" s="127"/>
      <c r="AF173" s="127"/>
      <c r="AG173" s="127"/>
      <c r="AH173" s="127"/>
      <c r="AI173" s="127"/>
      <c r="AJ173" s="127"/>
      <c r="AK173" s="127"/>
      <c r="AL173" s="127"/>
      <c r="AM173" s="127"/>
      <c r="AN173" s="127"/>
      <c r="AO173" s="127"/>
      <c r="AP173" s="127"/>
      <c r="AQ173" s="127"/>
      <c r="AR173" s="127"/>
      <c r="AS173" s="127"/>
      <c r="AT173" s="127"/>
      <c r="AU173" s="127"/>
      <c r="AV173" s="127"/>
      <c r="AW173" s="127"/>
      <c r="AX173" s="127"/>
      <c r="AY173" s="127"/>
      <c r="AZ173" s="127"/>
      <c r="BA173" s="127"/>
      <c r="BB173" s="127"/>
      <c r="BC173" s="127"/>
      <c r="BD173" s="127"/>
      <c r="BE173" s="127"/>
      <c r="BF173" s="127"/>
      <c r="BG173" s="127"/>
      <c r="BH173" s="127"/>
      <c r="BI173" s="127"/>
      <c r="BJ173" s="127"/>
      <c r="BK173" s="127"/>
      <c r="BL173" s="127"/>
      <c r="BM173" s="127"/>
      <c r="BN173" s="127"/>
      <c r="BO173" s="127"/>
      <c r="BP173" s="127"/>
      <c r="BQ173" s="127"/>
      <c r="BR173" s="127"/>
      <c r="BS173" s="127"/>
      <c r="BT173" s="127"/>
      <c r="BU173" s="127"/>
    </row>
    <row r="174" spans="1:73" ht="63.75" customHeight="1">
      <c r="A174" s="15" t="s">
        <v>155</v>
      </c>
      <c r="B174" s="131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3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  <c r="AA174" s="127"/>
      <c r="AB174" s="127"/>
      <c r="AC174" s="127"/>
      <c r="AD174" s="127"/>
      <c r="AE174" s="127"/>
      <c r="AF174" s="127"/>
      <c r="AG174" s="127"/>
      <c r="AH174" s="127"/>
      <c r="AI174" s="127"/>
      <c r="AJ174" s="127"/>
      <c r="AK174" s="127"/>
      <c r="AL174" s="127"/>
      <c r="AM174" s="127"/>
      <c r="AN174" s="127"/>
      <c r="AO174" s="127"/>
      <c r="AP174" s="127"/>
      <c r="AQ174" s="127"/>
      <c r="AR174" s="127"/>
      <c r="AS174" s="127"/>
      <c r="AT174" s="127"/>
      <c r="AU174" s="127"/>
      <c r="AV174" s="127"/>
      <c r="AW174" s="127"/>
      <c r="AX174" s="127"/>
      <c r="AY174" s="127"/>
      <c r="AZ174" s="127"/>
      <c r="BA174" s="127"/>
      <c r="BB174" s="127"/>
      <c r="BC174" s="127"/>
      <c r="BD174" s="127"/>
      <c r="BE174" s="127"/>
      <c r="BF174" s="127"/>
      <c r="BG174" s="127"/>
      <c r="BH174" s="127"/>
      <c r="BI174" s="127"/>
      <c r="BJ174" s="127"/>
      <c r="BK174" s="127"/>
      <c r="BL174" s="127"/>
      <c r="BM174" s="127"/>
      <c r="BN174" s="127"/>
      <c r="BO174" s="127"/>
      <c r="BP174" s="127"/>
      <c r="BQ174" s="127"/>
      <c r="BR174" s="127"/>
      <c r="BS174" s="127"/>
      <c r="BT174" s="127"/>
      <c r="BU174" s="127"/>
    </row>
    <row r="175" spans="1:73" ht="63.75" customHeight="1">
      <c r="A175" s="15" t="s">
        <v>156</v>
      </c>
      <c r="B175" s="131"/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3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  <c r="Z175" s="127"/>
      <c r="AA175" s="127"/>
      <c r="AB175" s="127"/>
      <c r="AC175" s="127"/>
      <c r="AD175" s="127"/>
      <c r="AE175" s="127"/>
      <c r="AF175" s="127"/>
      <c r="AG175" s="127"/>
      <c r="AH175" s="127"/>
      <c r="AI175" s="127"/>
      <c r="AJ175" s="127"/>
      <c r="AK175" s="127"/>
      <c r="AL175" s="127"/>
      <c r="AM175" s="127"/>
      <c r="AN175" s="127"/>
      <c r="AO175" s="127"/>
      <c r="AP175" s="127"/>
      <c r="AQ175" s="127"/>
      <c r="AR175" s="127"/>
      <c r="AS175" s="127"/>
      <c r="AT175" s="127"/>
      <c r="AU175" s="127"/>
      <c r="AV175" s="127"/>
      <c r="AW175" s="127"/>
      <c r="AX175" s="127"/>
      <c r="AY175" s="127"/>
      <c r="AZ175" s="127"/>
      <c r="BA175" s="127"/>
      <c r="BB175" s="127"/>
      <c r="BC175" s="127"/>
      <c r="BD175" s="127"/>
      <c r="BE175" s="127"/>
      <c r="BF175" s="127"/>
      <c r="BG175" s="127"/>
      <c r="BH175" s="127"/>
      <c r="BI175" s="127"/>
      <c r="BJ175" s="127"/>
      <c r="BK175" s="127"/>
      <c r="BL175" s="127"/>
      <c r="BM175" s="127"/>
      <c r="BN175" s="127"/>
      <c r="BO175" s="127"/>
      <c r="BP175" s="127"/>
      <c r="BQ175" s="127"/>
      <c r="BR175" s="127"/>
      <c r="BS175" s="127"/>
      <c r="BT175" s="127"/>
      <c r="BU175" s="127"/>
    </row>
    <row r="176" spans="1:73" ht="48" customHeight="1">
      <c r="A176" s="15" t="s">
        <v>157</v>
      </c>
      <c r="B176" s="131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3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  <c r="AA176" s="127"/>
      <c r="AB176" s="127"/>
      <c r="AC176" s="127"/>
      <c r="AD176" s="127"/>
      <c r="AE176" s="127"/>
      <c r="AF176" s="127"/>
      <c r="AG176" s="127"/>
      <c r="AH176" s="127"/>
      <c r="AI176" s="127"/>
      <c r="AJ176" s="127"/>
      <c r="AK176" s="127"/>
      <c r="AL176" s="127"/>
      <c r="AM176" s="127"/>
      <c r="AN176" s="127"/>
      <c r="AO176" s="127"/>
      <c r="AP176" s="127"/>
      <c r="AQ176" s="127"/>
      <c r="AR176" s="127"/>
      <c r="AS176" s="127"/>
      <c r="AT176" s="127"/>
      <c r="AU176" s="127"/>
      <c r="AV176" s="127"/>
      <c r="AW176" s="127"/>
      <c r="AX176" s="127"/>
      <c r="AY176" s="127"/>
      <c r="AZ176" s="127"/>
      <c r="BA176" s="127"/>
      <c r="BB176" s="127"/>
      <c r="BC176" s="127"/>
      <c r="BD176" s="127"/>
      <c r="BE176" s="127"/>
      <c r="BF176" s="127"/>
      <c r="BG176" s="127"/>
      <c r="BH176" s="127"/>
      <c r="BI176" s="127"/>
      <c r="BJ176" s="127"/>
      <c r="BK176" s="127"/>
      <c r="BL176" s="127"/>
      <c r="BM176" s="127"/>
      <c r="BN176" s="127"/>
      <c r="BO176" s="127"/>
      <c r="BP176" s="127"/>
      <c r="BQ176" s="127"/>
      <c r="BR176" s="127"/>
      <c r="BS176" s="127"/>
      <c r="BT176" s="127"/>
      <c r="BU176" s="127"/>
    </row>
    <row r="177" spans="1:73" ht="63.75" customHeight="1">
      <c r="A177" s="15" t="s">
        <v>158</v>
      </c>
      <c r="B177" s="131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3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  <c r="AA177" s="127"/>
      <c r="AB177" s="127"/>
      <c r="AC177" s="127"/>
      <c r="AD177" s="127"/>
      <c r="AE177" s="127"/>
      <c r="AF177" s="127"/>
      <c r="AG177" s="127"/>
      <c r="AH177" s="127"/>
      <c r="AI177" s="127"/>
      <c r="AJ177" s="127"/>
      <c r="AK177" s="127"/>
      <c r="AL177" s="127"/>
      <c r="AM177" s="127"/>
      <c r="AN177" s="127"/>
      <c r="AO177" s="127"/>
      <c r="AP177" s="127"/>
      <c r="AQ177" s="127"/>
      <c r="AR177" s="127"/>
      <c r="AS177" s="127"/>
      <c r="AT177" s="127"/>
      <c r="AU177" s="127"/>
      <c r="AV177" s="127"/>
      <c r="AW177" s="127"/>
      <c r="AX177" s="127"/>
      <c r="AY177" s="127"/>
      <c r="AZ177" s="127"/>
      <c r="BA177" s="127"/>
      <c r="BB177" s="127"/>
      <c r="BC177" s="127"/>
      <c r="BD177" s="127"/>
      <c r="BE177" s="127"/>
      <c r="BF177" s="127"/>
      <c r="BG177" s="127"/>
      <c r="BH177" s="127"/>
      <c r="BI177" s="127"/>
      <c r="BJ177" s="127"/>
      <c r="BK177" s="127"/>
      <c r="BL177" s="127"/>
      <c r="BM177" s="127"/>
      <c r="BN177" s="127"/>
      <c r="BO177" s="127"/>
      <c r="BP177" s="127"/>
      <c r="BQ177" s="127"/>
      <c r="BR177" s="127"/>
      <c r="BS177" s="127"/>
      <c r="BT177" s="127"/>
      <c r="BU177" s="127"/>
    </row>
    <row r="178" spans="1:73" ht="16.5" customHeight="1">
      <c r="A178" s="128"/>
      <c r="B178" s="128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  <c r="W178" s="128"/>
      <c r="X178" s="128"/>
      <c r="Y178" s="128"/>
      <c r="Z178" s="128"/>
      <c r="AA178" s="128"/>
      <c r="AB178" s="128"/>
      <c r="AC178" s="128"/>
      <c r="AD178" s="128"/>
      <c r="AE178" s="128"/>
      <c r="AF178" s="128"/>
      <c r="AG178" s="128"/>
      <c r="AH178" s="128"/>
      <c r="AI178" s="128"/>
      <c r="AJ178" s="128"/>
      <c r="AK178" s="128"/>
      <c r="AL178" s="128"/>
      <c r="AM178" s="128"/>
      <c r="AN178" s="128"/>
      <c r="AO178" s="128"/>
      <c r="AP178" s="128"/>
      <c r="AQ178" s="128"/>
      <c r="AR178" s="128"/>
      <c r="AS178" s="128"/>
      <c r="AT178" s="128"/>
      <c r="AU178" s="128"/>
      <c r="AV178" s="128"/>
      <c r="AW178" s="128"/>
      <c r="AX178" s="128"/>
      <c r="AY178" s="128"/>
      <c r="AZ178" s="128"/>
      <c r="BA178" s="128"/>
      <c r="BB178" s="128"/>
      <c r="BC178" s="128"/>
      <c r="BD178" s="128"/>
      <c r="BE178" s="128"/>
      <c r="BF178" s="128"/>
      <c r="BG178" s="128"/>
      <c r="BH178" s="128"/>
      <c r="BI178" s="128"/>
      <c r="BJ178" s="128"/>
      <c r="BK178" s="128"/>
      <c r="BL178" s="128"/>
      <c r="BM178" s="128"/>
      <c r="BN178" s="128"/>
      <c r="BO178" s="128"/>
      <c r="BP178" s="128"/>
      <c r="BQ178" s="128"/>
      <c r="BR178" s="128"/>
      <c r="BS178" s="128"/>
      <c r="BT178" s="128"/>
      <c r="BU178" s="129"/>
    </row>
    <row r="179" spans="1:73" ht="33" customHeight="1">
      <c r="A179" s="15" t="s">
        <v>160</v>
      </c>
      <c r="B179" s="131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3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  <c r="AA179" s="127"/>
      <c r="AB179" s="127"/>
      <c r="AC179" s="127"/>
      <c r="AD179" s="127"/>
      <c r="AE179" s="127"/>
      <c r="AF179" s="127"/>
      <c r="AG179" s="127"/>
      <c r="AH179" s="127"/>
      <c r="AI179" s="127"/>
      <c r="AJ179" s="127"/>
      <c r="AK179" s="127"/>
      <c r="AL179" s="127"/>
      <c r="AM179" s="127"/>
      <c r="AN179" s="127"/>
      <c r="AO179" s="127"/>
      <c r="AP179" s="127"/>
      <c r="AQ179" s="127"/>
      <c r="AR179" s="127"/>
      <c r="AS179" s="127"/>
      <c r="AT179" s="127"/>
      <c r="AU179" s="127"/>
      <c r="AV179" s="127"/>
      <c r="AW179" s="127"/>
      <c r="AX179" s="127"/>
      <c r="AY179" s="127"/>
      <c r="AZ179" s="127"/>
      <c r="BA179" s="127"/>
      <c r="BB179" s="127"/>
      <c r="BC179" s="127"/>
      <c r="BD179" s="127"/>
      <c r="BE179" s="127"/>
      <c r="BF179" s="127"/>
      <c r="BG179" s="127"/>
      <c r="BH179" s="127"/>
      <c r="BI179" s="127"/>
      <c r="BJ179" s="127"/>
      <c r="BK179" s="127"/>
      <c r="BL179" s="127"/>
      <c r="BM179" s="127"/>
      <c r="BN179" s="127"/>
      <c r="BO179" s="127"/>
      <c r="BP179" s="127"/>
      <c r="BQ179" s="127"/>
      <c r="BR179" s="127"/>
      <c r="BS179" s="127"/>
      <c r="BT179" s="127"/>
      <c r="BU179" s="127"/>
    </row>
    <row r="180" spans="1:73" ht="33" customHeight="1">
      <c r="A180" s="15" t="s">
        <v>161</v>
      </c>
      <c r="B180" s="131"/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3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7"/>
      <c r="AB180" s="127"/>
      <c r="AC180" s="127"/>
      <c r="AD180" s="127"/>
      <c r="AE180" s="127"/>
      <c r="AF180" s="127"/>
      <c r="AG180" s="127"/>
      <c r="AH180" s="127"/>
      <c r="AI180" s="127"/>
      <c r="AJ180" s="127"/>
      <c r="AK180" s="127"/>
      <c r="AL180" s="127"/>
      <c r="AM180" s="127"/>
      <c r="AN180" s="127"/>
      <c r="AO180" s="127"/>
      <c r="AP180" s="127"/>
      <c r="AQ180" s="127"/>
      <c r="AR180" s="127"/>
      <c r="AS180" s="127"/>
      <c r="AT180" s="127"/>
      <c r="AU180" s="127"/>
      <c r="AV180" s="127"/>
      <c r="AW180" s="127"/>
      <c r="AX180" s="127"/>
      <c r="AY180" s="127"/>
      <c r="AZ180" s="127"/>
      <c r="BA180" s="127"/>
      <c r="BB180" s="127"/>
      <c r="BC180" s="127"/>
      <c r="BD180" s="127"/>
      <c r="BE180" s="127"/>
      <c r="BF180" s="127"/>
      <c r="BG180" s="127"/>
      <c r="BH180" s="127"/>
      <c r="BI180" s="127"/>
      <c r="BJ180" s="127"/>
      <c r="BK180" s="127"/>
      <c r="BL180" s="127"/>
      <c r="BM180" s="127"/>
      <c r="BN180" s="127"/>
      <c r="BO180" s="127"/>
      <c r="BP180" s="127"/>
      <c r="BQ180" s="127"/>
      <c r="BR180" s="127"/>
      <c r="BS180" s="127"/>
      <c r="BT180" s="127"/>
      <c r="BU180" s="127"/>
    </row>
    <row r="181" spans="1:73" ht="48" customHeight="1">
      <c r="A181" s="15" t="s">
        <v>162</v>
      </c>
      <c r="B181" s="131"/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3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  <c r="Z181" s="127"/>
      <c r="AA181" s="127"/>
      <c r="AB181" s="127"/>
      <c r="AC181" s="127"/>
      <c r="AD181" s="127"/>
      <c r="AE181" s="127"/>
      <c r="AF181" s="127"/>
      <c r="AG181" s="127"/>
      <c r="AH181" s="127"/>
      <c r="AI181" s="127"/>
      <c r="AJ181" s="127"/>
      <c r="AK181" s="127"/>
      <c r="AL181" s="127"/>
      <c r="AM181" s="127"/>
      <c r="AN181" s="127"/>
      <c r="AO181" s="127"/>
      <c r="AP181" s="127"/>
      <c r="AQ181" s="127"/>
      <c r="AR181" s="127"/>
      <c r="AS181" s="127"/>
      <c r="AT181" s="127"/>
      <c r="AU181" s="127"/>
      <c r="AV181" s="127"/>
      <c r="AW181" s="127"/>
      <c r="AX181" s="127"/>
      <c r="AY181" s="127"/>
      <c r="AZ181" s="127"/>
      <c r="BA181" s="127"/>
      <c r="BB181" s="127"/>
      <c r="BC181" s="127"/>
      <c r="BD181" s="127"/>
      <c r="BE181" s="127"/>
      <c r="BF181" s="127"/>
      <c r="BG181" s="127"/>
      <c r="BH181" s="127"/>
      <c r="BI181" s="127"/>
      <c r="BJ181" s="127"/>
      <c r="BK181" s="127"/>
      <c r="BL181" s="127"/>
      <c r="BM181" s="127"/>
      <c r="BN181" s="127"/>
      <c r="BO181" s="127"/>
      <c r="BP181" s="127"/>
      <c r="BQ181" s="127"/>
      <c r="BR181" s="127"/>
      <c r="BS181" s="127"/>
      <c r="BT181" s="127"/>
      <c r="BU181" s="127"/>
    </row>
    <row r="182" spans="1:73" ht="63.75" customHeight="1">
      <c r="A182" s="15" t="s">
        <v>163</v>
      </c>
      <c r="B182" s="131"/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3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7"/>
      <c r="AA182" s="127"/>
      <c r="AB182" s="127"/>
      <c r="AC182" s="127"/>
      <c r="AD182" s="127"/>
      <c r="AE182" s="127"/>
      <c r="AF182" s="127"/>
      <c r="AG182" s="127"/>
      <c r="AH182" s="127"/>
      <c r="AI182" s="127"/>
      <c r="AJ182" s="127"/>
      <c r="AK182" s="127"/>
      <c r="AL182" s="127"/>
      <c r="AM182" s="127"/>
      <c r="AN182" s="127"/>
      <c r="AO182" s="127"/>
      <c r="AP182" s="127"/>
      <c r="AQ182" s="127"/>
      <c r="AR182" s="127"/>
      <c r="AS182" s="127"/>
      <c r="AT182" s="127"/>
      <c r="AU182" s="127"/>
      <c r="AV182" s="127"/>
      <c r="AW182" s="127"/>
      <c r="AX182" s="127"/>
      <c r="AY182" s="127"/>
      <c r="AZ182" s="127"/>
      <c r="BA182" s="127"/>
      <c r="BB182" s="127"/>
      <c r="BC182" s="127"/>
      <c r="BD182" s="127"/>
      <c r="BE182" s="127"/>
      <c r="BF182" s="127"/>
      <c r="BG182" s="127"/>
      <c r="BH182" s="127"/>
      <c r="BI182" s="127"/>
      <c r="BJ182" s="127"/>
      <c r="BK182" s="127"/>
      <c r="BL182" s="127"/>
      <c r="BM182" s="127"/>
      <c r="BN182" s="127"/>
      <c r="BO182" s="127"/>
      <c r="BP182" s="127"/>
      <c r="BQ182" s="127"/>
      <c r="BR182" s="127"/>
      <c r="BS182" s="127"/>
      <c r="BT182" s="127"/>
      <c r="BU182" s="127"/>
    </row>
    <row r="183" spans="1:73" ht="79.5" customHeight="1">
      <c r="A183" s="15" t="s">
        <v>164</v>
      </c>
      <c r="B183" s="131"/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3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  <c r="AA183" s="127"/>
      <c r="AB183" s="127"/>
      <c r="AC183" s="127"/>
      <c r="AD183" s="127"/>
      <c r="AE183" s="127"/>
      <c r="AF183" s="127"/>
      <c r="AG183" s="127"/>
      <c r="AH183" s="127"/>
      <c r="AI183" s="127"/>
      <c r="AJ183" s="127"/>
      <c r="AK183" s="127"/>
      <c r="AL183" s="127"/>
      <c r="AM183" s="127"/>
      <c r="AN183" s="127"/>
      <c r="AO183" s="127"/>
      <c r="AP183" s="127"/>
      <c r="AQ183" s="127"/>
      <c r="AR183" s="127"/>
      <c r="AS183" s="127"/>
      <c r="AT183" s="127"/>
      <c r="AU183" s="127"/>
      <c r="AV183" s="127"/>
      <c r="AW183" s="127"/>
      <c r="AX183" s="127"/>
      <c r="AY183" s="127"/>
      <c r="AZ183" s="127"/>
      <c r="BA183" s="127"/>
      <c r="BB183" s="127"/>
      <c r="BC183" s="127"/>
      <c r="BD183" s="127"/>
      <c r="BE183" s="127"/>
      <c r="BF183" s="127"/>
      <c r="BG183" s="127"/>
      <c r="BH183" s="127"/>
      <c r="BI183" s="127"/>
      <c r="BJ183" s="127"/>
      <c r="BK183" s="127"/>
      <c r="BL183" s="127"/>
      <c r="BM183" s="127"/>
      <c r="BN183" s="127"/>
      <c r="BO183" s="127"/>
      <c r="BP183" s="127"/>
      <c r="BQ183" s="127"/>
      <c r="BR183" s="127"/>
      <c r="BS183" s="127"/>
      <c r="BT183" s="127"/>
      <c r="BU183" s="127"/>
    </row>
    <row r="184" spans="1:73" ht="79.5" customHeight="1">
      <c r="A184" s="15" t="s">
        <v>165</v>
      </c>
      <c r="B184" s="131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3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7"/>
      <c r="AA184" s="127"/>
      <c r="AB184" s="127"/>
      <c r="AC184" s="127"/>
      <c r="AD184" s="127"/>
      <c r="AE184" s="127"/>
      <c r="AF184" s="127"/>
      <c r="AG184" s="127"/>
      <c r="AH184" s="127"/>
      <c r="AI184" s="127"/>
      <c r="AJ184" s="127"/>
      <c r="AK184" s="127"/>
      <c r="AL184" s="127"/>
      <c r="AM184" s="127"/>
      <c r="AN184" s="127"/>
      <c r="AO184" s="127"/>
      <c r="AP184" s="127"/>
      <c r="AQ184" s="127"/>
      <c r="AR184" s="127"/>
      <c r="AS184" s="127"/>
      <c r="AT184" s="127"/>
      <c r="AU184" s="127"/>
      <c r="AV184" s="127"/>
      <c r="AW184" s="127"/>
      <c r="AX184" s="127"/>
      <c r="AY184" s="127"/>
      <c r="AZ184" s="127"/>
      <c r="BA184" s="127"/>
      <c r="BB184" s="127"/>
      <c r="BC184" s="127"/>
      <c r="BD184" s="127"/>
      <c r="BE184" s="127"/>
      <c r="BF184" s="127"/>
      <c r="BG184" s="127"/>
      <c r="BH184" s="127"/>
      <c r="BI184" s="127"/>
      <c r="BJ184" s="127"/>
      <c r="BK184" s="127"/>
      <c r="BL184" s="127"/>
      <c r="BM184" s="127"/>
      <c r="BN184" s="127"/>
      <c r="BO184" s="127"/>
      <c r="BP184" s="127"/>
      <c r="BQ184" s="127"/>
      <c r="BR184" s="127"/>
      <c r="BS184" s="127"/>
      <c r="BT184" s="127"/>
      <c r="BU184" s="127"/>
    </row>
    <row r="185" spans="1:73" ht="16.5" customHeight="1">
      <c r="A185" s="15" t="s">
        <v>166</v>
      </c>
      <c r="B185" s="131"/>
      <c r="C185" s="132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3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  <c r="AA185" s="127"/>
      <c r="AB185" s="127"/>
      <c r="AC185" s="127"/>
      <c r="AD185" s="127"/>
      <c r="AE185" s="127"/>
      <c r="AF185" s="127"/>
      <c r="AG185" s="127"/>
      <c r="AH185" s="127"/>
      <c r="AI185" s="127"/>
      <c r="AJ185" s="127"/>
      <c r="AK185" s="127"/>
      <c r="AL185" s="127"/>
      <c r="AM185" s="127"/>
      <c r="AN185" s="127"/>
      <c r="AO185" s="127"/>
      <c r="AP185" s="127"/>
      <c r="AQ185" s="127"/>
      <c r="AR185" s="127"/>
      <c r="AS185" s="127"/>
      <c r="AT185" s="127"/>
      <c r="AU185" s="127"/>
      <c r="AV185" s="127"/>
      <c r="AW185" s="127"/>
      <c r="AX185" s="127"/>
      <c r="AY185" s="127"/>
      <c r="AZ185" s="127"/>
      <c r="BA185" s="127"/>
      <c r="BB185" s="127"/>
      <c r="BC185" s="127"/>
      <c r="BD185" s="127"/>
      <c r="BE185" s="127"/>
      <c r="BF185" s="127"/>
      <c r="BG185" s="127"/>
      <c r="BH185" s="127"/>
      <c r="BI185" s="127"/>
      <c r="BJ185" s="127"/>
      <c r="BK185" s="127"/>
      <c r="BL185" s="127"/>
      <c r="BM185" s="127"/>
      <c r="BN185" s="127"/>
      <c r="BO185" s="127"/>
      <c r="BP185" s="127"/>
      <c r="BQ185" s="127"/>
      <c r="BR185" s="127"/>
      <c r="BS185" s="127"/>
      <c r="BT185" s="127"/>
      <c r="BU185" s="127"/>
    </row>
    <row r="186" spans="1:73" ht="96.75" customHeight="1">
      <c r="A186" s="6"/>
      <c r="B186" s="126" t="s">
        <v>103</v>
      </c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 t="s">
        <v>104</v>
      </c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  <c r="AA186" s="126" t="s">
        <v>105</v>
      </c>
      <c r="AB186" s="126"/>
      <c r="AC186" s="126"/>
      <c r="AD186" s="126"/>
      <c r="AE186" s="126"/>
      <c r="AF186" s="126"/>
      <c r="AG186" s="126"/>
      <c r="AH186" s="126"/>
      <c r="AI186" s="126"/>
      <c r="AJ186" s="126"/>
      <c r="AK186" s="126"/>
      <c r="AL186" s="126"/>
      <c r="AM186" s="126"/>
      <c r="AN186" s="126"/>
      <c r="AO186" s="126"/>
      <c r="AP186" s="126" t="s">
        <v>106</v>
      </c>
      <c r="AQ186" s="126"/>
      <c r="AR186" s="126"/>
      <c r="AS186" s="126"/>
      <c r="AT186" s="126"/>
      <c r="AU186" s="126"/>
      <c r="AV186" s="126"/>
      <c r="AW186" s="126"/>
      <c r="AX186" s="126"/>
      <c r="AY186" s="126"/>
      <c r="AZ186" s="126"/>
      <c r="BA186" s="126"/>
      <c r="BB186" s="126"/>
      <c r="BC186" s="126"/>
      <c r="BD186" s="126" t="s">
        <v>107</v>
      </c>
      <c r="BE186" s="126"/>
      <c r="BF186" s="126"/>
      <c r="BG186" s="126"/>
      <c r="BH186" s="126"/>
      <c r="BI186" s="126"/>
      <c r="BJ186" s="126"/>
      <c r="BK186" s="126"/>
      <c r="BL186" s="126"/>
      <c r="BM186" s="126"/>
      <c r="BN186" s="126"/>
      <c r="BO186" s="126"/>
      <c r="BP186" s="126"/>
      <c r="BQ186" s="126"/>
      <c r="BR186" s="126"/>
      <c r="BS186" s="126"/>
      <c r="BT186" s="126"/>
      <c r="BU186" s="126"/>
    </row>
    <row r="187" spans="1:73" ht="48" customHeight="1">
      <c r="A187" s="15" t="s">
        <v>167</v>
      </c>
      <c r="B187" s="131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3"/>
      <c r="P187" s="127"/>
      <c r="Q187" s="127"/>
      <c r="R187" s="127"/>
      <c r="S187" s="127"/>
      <c r="T187" s="127"/>
      <c r="U187" s="127"/>
      <c r="V187" s="127"/>
      <c r="W187" s="127"/>
      <c r="X187" s="127"/>
      <c r="Y187" s="127"/>
      <c r="Z187" s="127"/>
      <c r="AA187" s="127"/>
      <c r="AB187" s="127"/>
      <c r="AC187" s="127"/>
      <c r="AD187" s="127"/>
      <c r="AE187" s="127"/>
      <c r="AF187" s="127"/>
      <c r="AG187" s="127"/>
      <c r="AH187" s="127"/>
      <c r="AI187" s="127"/>
      <c r="AJ187" s="127"/>
      <c r="AK187" s="127"/>
      <c r="AL187" s="127"/>
      <c r="AM187" s="127"/>
      <c r="AN187" s="127"/>
      <c r="AO187" s="127"/>
      <c r="AP187" s="127"/>
      <c r="AQ187" s="127"/>
      <c r="AR187" s="127"/>
      <c r="AS187" s="127"/>
      <c r="AT187" s="127"/>
      <c r="AU187" s="127"/>
      <c r="AV187" s="127"/>
      <c r="AW187" s="127"/>
      <c r="AX187" s="127"/>
      <c r="AY187" s="127"/>
      <c r="AZ187" s="127"/>
      <c r="BA187" s="127"/>
      <c r="BB187" s="127"/>
      <c r="BC187" s="127"/>
      <c r="BD187" s="127"/>
      <c r="BE187" s="127"/>
      <c r="BF187" s="127"/>
      <c r="BG187" s="127"/>
      <c r="BH187" s="127"/>
      <c r="BI187" s="127"/>
      <c r="BJ187" s="127"/>
      <c r="BK187" s="127"/>
      <c r="BL187" s="127"/>
      <c r="BM187" s="127"/>
      <c r="BN187" s="127"/>
      <c r="BO187" s="127"/>
      <c r="BP187" s="127"/>
      <c r="BQ187" s="127"/>
      <c r="BR187" s="127"/>
      <c r="BS187" s="127"/>
      <c r="BT187" s="127"/>
      <c r="BU187" s="127"/>
    </row>
    <row r="188" spans="1:73" ht="33" customHeight="1">
      <c r="A188" s="15" t="s">
        <v>168</v>
      </c>
      <c r="B188" s="131"/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3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  <c r="AA188" s="127"/>
      <c r="AB188" s="127"/>
      <c r="AC188" s="127"/>
      <c r="AD188" s="127"/>
      <c r="AE188" s="127"/>
      <c r="AF188" s="127"/>
      <c r="AG188" s="127"/>
      <c r="AH188" s="127"/>
      <c r="AI188" s="127"/>
      <c r="AJ188" s="127"/>
      <c r="AK188" s="127"/>
      <c r="AL188" s="127"/>
      <c r="AM188" s="127"/>
      <c r="AN188" s="127"/>
      <c r="AO188" s="127"/>
      <c r="AP188" s="127"/>
      <c r="AQ188" s="127"/>
      <c r="AR188" s="127"/>
      <c r="AS188" s="127"/>
      <c r="AT188" s="127"/>
      <c r="AU188" s="127"/>
      <c r="AV188" s="127"/>
      <c r="AW188" s="127"/>
      <c r="AX188" s="127"/>
      <c r="AY188" s="127"/>
      <c r="AZ188" s="127"/>
      <c r="BA188" s="127"/>
      <c r="BB188" s="127"/>
      <c r="BC188" s="127"/>
      <c r="BD188" s="127"/>
      <c r="BE188" s="127"/>
      <c r="BF188" s="127"/>
      <c r="BG188" s="127"/>
      <c r="BH188" s="127"/>
      <c r="BI188" s="127"/>
      <c r="BJ188" s="127"/>
      <c r="BK188" s="127"/>
      <c r="BL188" s="127"/>
      <c r="BM188" s="127"/>
      <c r="BN188" s="127"/>
      <c r="BO188" s="127"/>
      <c r="BP188" s="127"/>
      <c r="BQ188" s="127"/>
      <c r="BR188" s="127"/>
      <c r="BS188" s="127"/>
      <c r="BT188" s="127"/>
      <c r="BU188" s="127"/>
    </row>
    <row r="189" spans="1:73" ht="79.5" customHeight="1">
      <c r="A189" s="15" t="s">
        <v>169</v>
      </c>
      <c r="B189" s="131"/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3"/>
      <c r="P189" s="127"/>
      <c r="Q189" s="127"/>
      <c r="R189" s="127"/>
      <c r="S189" s="127"/>
      <c r="T189" s="127"/>
      <c r="U189" s="127"/>
      <c r="V189" s="127"/>
      <c r="W189" s="127"/>
      <c r="X189" s="127"/>
      <c r="Y189" s="127"/>
      <c r="Z189" s="127"/>
      <c r="AA189" s="127"/>
      <c r="AB189" s="127"/>
      <c r="AC189" s="127"/>
      <c r="AD189" s="127"/>
      <c r="AE189" s="127"/>
      <c r="AF189" s="127"/>
      <c r="AG189" s="127"/>
      <c r="AH189" s="127"/>
      <c r="AI189" s="127"/>
      <c r="AJ189" s="127"/>
      <c r="AK189" s="127"/>
      <c r="AL189" s="127"/>
      <c r="AM189" s="127"/>
      <c r="AN189" s="127"/>
      <c r="AO189" s="127"/>
      <c r="AP189" s="127"/>
      <c r="AQ189" s="127"/>
      <c r="AR189" s="127"/>
      <c r="AS189" s="127"/>
      <c r="AT189" s="127"/>
      <c r="AU189" s="127"/>
      <c r="AV189" s="127"/>
      <c r="AW189" s="127"/>
      <c r="AX189" s="127"/>
      <c r="AY189" s="127"/>
      <c r="AZ189" s="127"/>
      <c r="BA189" s="127"/>
      <c r="BB189" s="127"/>
      <c r="BC189" s="127"/>
      <c r="BD189" s="127"/>
      <c r="BE189" s="127"/>
      <c r="BF189" s="127"/>
      <c r="BG189" s="127"/>
      <c r="BH189" s="127"/>
      <c r="BI189" s="127"/>
      <c r="BJ189" s="127"/>
      <c r="BK189" s="127"/>
      <c r="BL189" s="127"/>
      <c r="BM189" s="127"/>
      <c r="BN189" s="127"/>
      <c r="BO189" s="127"/>
      <c r="BP189" s="127"/>
      <c r="BQ189" s="127"/>
      <c r="BR189" s="127"/>
      <c r="BS189" s="127"/>
      <c r="BT189" s="127"/>
      <c r="BU189" s="127"/>
    </row>
    <row r="190" spans="1:73" ht="16.5" customHeight="1">
      <c r="A190" s="128"/>
      <c r="B190" s="128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8"/>
      <c r="Z190" s="128"/>
      <c r="AA190" s="128"/>
      <c r="AB190" s="128"/>
      <c r="AC190" s="128"/>
      <c r="AD190" s="128"/>
      <c r="AE190" s="128"/>
      <c r="AF190" s="128"/>
      <c r="AG190" s="128"/>
      <c r="AH190" s="128"/>
      <c r="AI190" s="128"/>
      <c r="AJ190" s="128"/>
      <c r="AK190" s="128"/>
      <c r="AL190" s="128"/>
      <c r="AM190" s="128"/>
      <c r="AN190" s="128"/>
      <c r="AO190" s="128"/>
      <c r="AP190" s="128"/>
      <c r="AQ190" s="128"/>
      <c r="AR190" s="128"/>
      <c r="AS190" s="128"/>
      <c r="AT190" s="128"/>
      <c r="AU190" s="128"/>
      <c r="AV190" s="128"/>
      <c r="AW190" s="128"/>
      <c r="AX190" s="128"/>
      <c r="AY190" s="128"/>
      <c r="AZ190" s="128"/>
      <c r="BA190" s="128"/>
      <c r="BB190" s="128"/>
      <c r="BC190" s="128"/>
      <c r="BD190" s="128"/>
      <c r="BE190" s="128"/>
      <c r="BF190" s="128"/>
      <c r="BG190" s="128"/>
      <c r="BH190" s="128"/>
      <c r="BI190" s="128"/>
      <c r="BJ190" s="128"/>
      <c r="BK190" s="128"/>
      <c r="BL190" s="128"/>
      <c r="BM190" s="128"/>
      <c r="BN190" s="128"/>
      <c r="BO190" s="128"/>
      <c r="BP190" s="128"/>
      <c r="BQ190" s="128"/>
      <c r="BR190" s="128"/>
      <c r="BS190" s="128"/>
      <c r="BT190" s="128"/>
      <c r="BU190" s="129"/>
    </row>
    <row r="191" spans="1:73" ht="63.75" customHeight="1">
      <c r="A191" s="15" t="s">
        <v>171</v>
      </c>
      <c r="B191" s="131"/>
      <c r="C191" s="132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3"/>
      <c r="P191" s="127"/>
      <c r="Q191" s="127"/>
      <c r="R191" s="127"/>
      <c r="S191" s="127"/>
      <c r="T191" s="127"/>
      <c r="U191" s="127"/>
      <c r="V191" s="127"/>
      <c r="W191" s="127"/>
      <c r="X191" s="127"/>
      <c r="Y191" s="127"/>
      <c r="Z191" s="127"/>
      <c r="AA191" s="127"/>
      <c r="AB191" s="127"/>
      <c r="AC191" s="127"/>
      <c r="AD191" s="127"/>
      <c r="AE191" s="127"/>
      <c r="AF191" s="127"/>
      <c r="AG191" s="127"/>
      <c r="AH191" s="127"/>
      <c r="AI191" s="127"/>
      <c r="AJ191" s="127"/>
      <c r="AK191" s="127"/>
      <c r="AL191" s="127"/>
      <c r="AM191" s="127"/>
      <c r="AN191" s="127"/>
      <c r="AO191" s="127"/>
      <c r="AP191" s="127"/>
      <c r="AQ191" s="127"/>
      <c r="AR191" s="127"/>
      <c r="AS191" s="127"/>
      <c r="AT191" s="127"/>
      <c r="AU191" s="127"/>
      <c r="AV191" s="127"/>
      <c r="AW191" s="127"/>
      <c r="AX191" s="127"/>
      <c r="AY191" s="127"/>
      <c r="AZ191" s="127"/>
      <c r="BA191" s="127"/>
      <c r="BB191" s="127"/>
      <c r="BC191" s="127"/>
      <c r="BD191" s="127"/>
      <c r="BE191" s="127"/>
      <c r="BF191" s="127"/>
      <c r="BG191" s="127"/>
      <c r="BH191" s="127"/>
      <c r="BI191" s="127"/>
      <c r="BJ191" s="127"/>
      <c r="BK191" s="127"/>
      <c r="BL191" s="127"/>
      <c r="BM191" s="127"/>
      <c r="BN191" s="127"/>
      <c r="BO191" s="127"/>
      <c r="BP191" s="127"/>
      <c r="BQ191" s="127"/>
      <c r="BR191" s="127"/>
      <c r="BS191" s="127"/>
      <c r="BT191" s="127"/>
      <c r="BU191" s="127"/>
    </row>
    <row r="192" spans="1:73" ht="32.25" customHeight="1">
      <c r="A192" s="15" t="s">
        <v>172</v>
      </c>
      <c r="B192" s="131"/>
      <c r="C192" s="132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3"/>
      <c r="P192" s="127"/>
      <c r="Q192" s="127"/>
      <c r="R192" s="127"/>
      <c r="S192" s="127"/>
      <c r="T192" s="127"/>
      <c r="U192" s="127"/>
      <c r="V192" s="127"/>
      <c r="W192" s="127"/>
      <c r="X192" s="127"/>
      <c r="Y192" s="127"/>
      <c r="Z192" s="127"/>
      <c r="AA192" s="127"/>
      <c r="AB192" s="127"/>
      <c r="AC192" s="127"/>
      <c r="AD192" s="127"/>
      <c r="AE192" s="127"/>
      <c r="AF192" s="127"/>
      <c r="AG192" s="127"/>
      <c r="AH192" s="127"/>
      <c r="AI192" s="127"/>
      <c r="AJ192" s="127"/>
      <c r="AK192" s="127"/>
      <c r="AL192" s="127"/>
      <c r="AM192" s="127"/>
      <c r="AN192" s="127"/>
      <c r="AO192" s="127"/>
      <c r="AP192" s="127"/>
      <c r="AQ192" s="127"/>
      <c r="AR192" s="127"/>
      <c r="AS192" s="127"/>
      <c r="AT192" s="127"/>
      <c r="AU192" s="127"/>
      <c r="AV192" s="127"/>
      <c r="AW192" s="127"/>
      <c r="AX192" s="127"/>
      <c r="AY192" s="127"/>
      <c r="AZ192" s="127"/>
      <c r="BA192" s="127"/>
      <c r="BB192" s="127"/>
      <c r="BC192" s="127"/>
      <c r="BD192" s="127"/>
      <c r="BE192" s="127"/>
      <c r="BF192" s="127"/>
      <c r="BG192" s="127"/>
      <c r="BH192" s="127"/>
      <c r="BI192" s="127"/>
      <c r="BJ192" s="127"/>
      <c r="BK192" s="127"/>
      <c r="BL192" s="127"/>
      <c r="BM192" s="127"/>
      <c r="BN192" s="127"/>
      <c r="BO192" s="127"/>
      <c r="BP192" s="127"/>
      <c r="BQ192" s="127"/>
      <c r="BR192" s="127"/>
      <c r="BS192" s="127"/>
      <c r="BT192" s="127"/>
      <c r="BU192" s="127"/>
    </row>
    <row r="193" spans="1:73" ht="15.75" customHeight="1">
      <c r="A193" s="15" t="s">
        <v>173</v>
      </c>
      <c r="B193" s="131"/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3"/>
      <c r="P193" s="127"/>
      <c r="Q193" s="127"/>
      <c r="R193" s="127"/>
      <c r="S193" s="127"/>
      <c r="T193" s="127"/>
      <c r="U193" s="127"/>
      <c r="V193" s="127"/>
      <c r="W193" s="127"/>
      <c r="X193" s="127"/>
      <c r="Y193" s="127"/>
      <c r="Z193" s="127"/>
      <c r="AA193" s="127"/>
      <c r="AB193" s="127"/>
      <c r="AC193" s="127"/>
      <c r="AD193" s="127"/>
      <c r="AE193" s="127"/>
      <c r="AF193" s="127"/>
      <c r="AG193" s="127"/>
      <c r="AH193" s="127"/>
      <c r="AI193" s="127"/>
      <c r="AJ193" s="127"/>
      <c r="AK193" s="127"/>
      <c r="AL193" s="127"/>
      <c r="AM193" s="127"/>
      <c r="AN193" s="127"/>
      <c r="AO193" s="127"/>
      <c r="AP193" s="127"/>
      <c r="AQ193" s="127"/>
      <c r="AR193" s="127"/>
      <c r="AS193" s="127"/>
      <c r="AT193" s="127"/>
      <c r="AU193" s="127"/>
      <c r="AV193" s="127"/>
      <c r="AW193" s="127"/>
      <c r="AX193" s="127"/>
      <c r="AY193" s="127"/>
      <c r="AZ193" s="127"/>
      <c r="BA193" s="127"/>
      <c r="BB193" s="127"/>
      <c r="BC193" s="127"/>
      <c r="BD193" s="127"/>
      <c r="BE193" s="127"/>
      <c r="BF193" s="127"/>
      <c r="BG193" s="127"/>
      <c r="BH193" s="127"/>
      <c r="BI193" s="127"/>
      <c r="BJ193" s="127"/>
      <c r="BK193" s="127"/>
      <c r="BL193" s="127"/>
      <c r="BM193" s="127"/>
      <c r="BN193" s="127"/>
      <c r="BO193" s="127"/>
      <c r="BP193" s="127"/>
      <c r="BQ193" s="127"/>
      <c r="BR193" s="127"/>
      <c r="BS193" s="127"/>
      <c r="BT193" s="127"/>
      <c r="BU193" s="127"/>
    </row>
    <row r="194" spans="1:73" ht="16.5" customHeight="1">
      <c r="A194" s="15" t="s">
        <v>174</v>
      </c>
      <c r="B194" s="131"/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3"/>
      <c r="P194" s="127"/>
      <c r="Q194" s="127"/>
      <c r="R194" s="127"/>
      <c r="S194" s="127"/>
      <c r="T194" s="127"/>
      <c r="U194" s="127"/>
      <c r="V194" s="127"/>
      <c r="W194" s="127"/>
      <c r="X194" s="127"/>
      <c r="Y194" s="127"/>
      <c r="Z194" s="127"/>
      <c r="AA194" s="127"/>
      <c r="AB194" s="127"/>
      <c r="AC194" s="127"/>
      <c r="AD194" s="127"/>
      <c r="AE194" s="127"/>
      <c r="AF194" s="127"/>
      <c r="AG194" s="127"/>
      <c r="AH194" s="127"/>
      <c r="AI194" s="127"/>
      <c r="AJ194" s="127"/>
      <c r="AK194" s="127"/>
      <c r="AL194" s="127"/>
      <c r="AM194" s="127"/>
      <c r="AN194" s="127"/>
      <c r="AO194" s="127"/>
      <c r="AP194" s="127"/>
      <c r="AQ194" s="127"/>
      <c r="AR194" s="127"/>
      <c r="AS194" s="127"/>
      <c r="AT194" s="127"/>
      <c r="AU194" s="127"/>
      <c r="AV194" s="127"/>
      <c r="AW194" s="127"/>
      <c r="AX194" s="127"/>
      <c r="AY194" s="127"/>
      <c r="AZ194" s="127"/>
      <c r="BA194" s="127"/>
      <c r="BB194" s="127"/>
      <c r="BC194" s="127"/>
      <c r="BD194" s="127"/>
      <c r="BE194" s="127"/>
      <c r="BF194" s="127"/>
      <c r="BG194" s="127"/>
      <c r="BH194" s="127"/>
      <c r="BI194" s="127"/>
      <c r="BJ194" s="127"/>
      <c r="BK194" s="127"/>
      <c r="BL194" s="127"/>
      <c r="BM194" s="127"/>
      <c r="BN194" s="127"/>
      <c r="BO194" s="127"/>
      <c r="BP194" s="127"/>
      <c r="BQ194" s="127"/>
      <c r="BR194" s="127"/>
      <c r="BS194" s="127"/>
      <c r="BT194" s="127"/>
      <c r="BU194" s="127"/>
    </row>
    <row r="195" spans="1:73" ht="16.5" customHeight="1">
      <c r="A195" s="128"/>
      <c r="B195" s="128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  <c r="W195" s="128"/>
      <c r="X195" s="128"/>
      <c r="Y195" s="128"/>
      <c r="Z195" s="128"/>
      <c r="AA195" s="128"/>
      <c r="AB195" s="128"/>
      <c r="AC195" s="128"/>
      <c r="AD195" s="128"/>
      <c r="AE195" s="128"/>
      <c r="AF195" s="128"/>
      <c r="AG195" s="128"/>
      <c r="AH195" s="128"/>
      <c r="AI195" s="128"/>
      <c r="AJ195" s="128"/>
      <c r="AK195" s="128"/>
      <c r="AL195" s="128"/>
      <c r="AM195" s="128"/>
      <c r="AN195" s="128"/>
      <c r="AO195" s="128"/>
      <c r="AP195" s="128"/>
      <c r="AQ195" s="128"/>
      <c r="AR195" s="128"/>
      <c r="AS195" s="128"/>
      <c r="AT195" s="128"/>
      <c r="AU195" s="128"/>
      <c r="AV195" s="128"/>
      <c r="AW195" s="128"/>
      <c r="AX195" s="128"/>
      <c r="AY195" s="128"/>
      <c r="AZ195" s="128"/>
      <c r="BA195" s="128"/>
      <c r="BB195" s="128"/>
      <c r="BC195" s="128"/>
      <c r="BD195" s="128"/>
      <c r="BE195" s="128"/>
      <c r="BF195" s="128"/>
      <c r="BG195" s="128"/>
      <c r="BH195" s="128"/>
      <c r="BI195" s="128"/>
      <c r="BJ195" s="128"/>
      <c r="BK195" s="128"/>
      <c r="BL195" s="128"/>
      <c r="BM195" s="128"/>
      <c r="BN195" s="128"/>
      <c r="BO195" s="128"/>
      <c r="BP195" s="128"/>
      <c r="BQ195" s="128"/>
      <c r="BR195" s="128"/>
      <c r="BS195" s="128"/>
      <c r="BT195" s="128"/>
      <c r="BU195" s="129"/>
    </row>
    <row r="196" spans="1:73" ht="63.75" customHeight="1">
      <c r="A196" s="15" t="s">
        <v>176</v>
      </c>
      <c r="B196" s="131"/>
      <c r="C196" s="132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3"/>
      <c r="P196" s="127"/>
      <c r="Q196" s="127"/>
      <c r="R196" s="127"/>
      <c r="S196" s="127"/>
      <c r="T196" s="127"/>
      <c r="U196" s="127"/>
      <c r="V196" s="127"/>
      <c r="W196" s="127"/>
      <c r="X196" s="127"/>
      <c r="Y196" s="127"/>
      <c r="Z196" s="127"/>
      <c r="AA196" s="127"/>
      <c r="AB196" s="127"/>
      <c r="AC196" s="127"/>
      <c r="AD196" s="127"/>
      <c r="AE196" s="127"/>
      <c r="AF196" s="127"/>
      <c r="AG196" s="127"/>
      <c r="AH196" s="127"/>
      <c r="AI196" s="127"/>
      <c r="AJ196" s="127"/>
      <c r="AK196" s="127"/>
      <c r="AL196" s="127"/>
      <c r="AM196" s="127"/>
      <c r="AN196" s="127"/>
      <c r="AO196" s="127"/>
      <c r="AP196" s="127"/>
      <c r="AQ196" s="127"/>
      <c r="AR196" s="127"/>
      <c r="AS196" s="127"/>
      <c r="AT196" s="127"/>
      <c r="AU196" s="127"/>
      <c r="AV196" s="127"/>
      <c r="AW196" s="127"/>
      <c r="AX196" s="127"/>
      <c r="AY196" s="127"/>
      <c r="AZ196" s="127"/>
      <c r="BA196" s="127"/>
      <c r="BB196" s="127"/>
      <c r="BC196" s="127"/>
      <c r="BD196" s="127"/>
      <c r="BE196" s="127"/>
      <c r="BF196" s="127"/>
      <c r="BG196" s="127"/>
      <c r="BH196" s="127"/>
      <c r="BI196" s="127"/>
      <c r="BJ196" s="127"/>
      <c r="BK196" s="127"/>
      <c r="BL196" s="127"/>
      <c r="BM196" s="127"/>
      <c r="BN196" s="127"/>
      <c r="BO196" s="127"/>
      <c r="BP196" s="127"/>
      <c r="BQ196" s="127"/>
      <c r="BR196" s="127"/>
      <c r="BS196" s="127"/>
      <c r="BT196" s="127"/>
      <c r="BU196" s="127"/>
    </row>
    <row r="197" spans="1:73" ht="48" customHeight="1">
      <c r="A197" s="15" t="s">
        <v>177</v>
      </c>
      <c r="B197" s="131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3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  <c r="Z197" s="127"/>
      <c r="AA197" s="127"/>
      <c r="AB197" s="127"/>
      <c r="AC197" s="127"/>
      <c r="AD197" s="127"/>
      <c r="AE197" s="127"/>
      <c r="AF197" s="127"/>
      <c r="AG197" s="127"/>
      <c r="AH197" s="127"/>
      <c r="AI197" s="127"/>
      <c r="AJ197" s="127"/>
      <c r="AK197" s="127"/>
      <c r="AL197" s="127"/>
      <c r="AM197" s="127"/>
      <c r="AN197" s="127"/>
      <c r="AO197" s="127"/>
      <c r="AP197" s="127"/>
      <c r="AQ197" s="127"/>
      <c r="AR197" s="127"/>
      <c r="AS197" s="127"/>
      <c r="AT197" s="127"/>
      <c r="AU197" s="127"/>
      <c r="AV197" s="127"/>
      <c r="AW197" s="127"/>
      <c r="AX197" s="127"/>
      <c r="AY197" s="127"/>
      <c r="AZ197" s="127"/>
      <c r="BA197" s="127"/>
      <c r="BB197" s="127"/>
      <c r="BC197" s="127"/>
      <c r="BD197" s="127"/>
      <c r="BE197" s="127"/>
      <c r="BF197" s="127"/>
      <c r="BG197" s="127"/>
      <c r="BH197" s="127"/>
      <c r="BI197" s="127"/>
      <c r="BJ197" s="127"/>
      <c r="BK197" s="127"/>
      <c r="BL197" s="127"/>
      <c r="BM197" s="127"/>
      <c r="BN197" s="127"/>
      <c r="BO197" s="127"/>
      <c r="BP197" s="127"/>
      <c r="BQ197" s="127"/>
      <c r="BR197" s="127"/>
      <c r="BS197" s="127"/>
      <c r="BT197" s="127"/>
      <c r="BU197" s="127"/>
    </row>
    <row r="198" spans="1:73" ht="48" customHeight="1">
      <c r="A198" s="15" t="s">
        <v>178</v>
      </c>
      <c r="B198" s="131"/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3"/>
      <c r="P198" s="127"/>
      <c r="Q198" s="127"/>
      <c r="R198" s="127"/>
      <c r="S198" s="127"/>
      <c r="T198" s="127"/>
      <c r="U198" s="127"/>
      <c r="V198" s="127"/>
      <c r="W198" s="127"/>
      <c r="X198" s="127"/>
      <c r="Y198" s="127"/>
      <c r="Z198" s="127"/>
      <c r="AA198" s="127"/>
      <c r="AB198" s="127"/>
      <c r="AC198" s="127"/>
      <c r="AD198" s="127"/>
      <c r="AE198" s="127"/>
      <c r="AF198" s="127"/>
      <c r="AG198" s="127"/>
      <c r="AH198" s="127"/>
      <c r="AI198" s="127"/>
      <c r="AJ198" s="127"/>
      <c r="AK198" s="127"/>
      <c r="AL198" s="127"/>
      <c r="AM198" s="127"/>
      <c r="AN198" s="127"/>
      <c r="AO198" s="127"/>
      <c r="AP198" s="127"/>
      <c r="AQ198" s="127"/>
      <c r="AR198" s="127"/>
      <c r="AS198" s="127"/>
      <c r="AT198" s="127"/>
      <c r="AU198" s="127"/>
      <c r="AV198" s="127"/>
      <c r="AW198" s="127"/>
      <c r="AX198" s="127"/>
      <c r="AY198" s="127"/>
      <c r="AZ198" s="127"/>
      <c r="BA198" s="127"/>
      <c r="BB198" s="127"/>
      <c r="BC198" s="127"/>
      <c r="BD198" s="127"/>
      <c r="BE198" s="127"/>
      <c r="BF198" s="127"/>
      <c r="BG198" s="127"/>
      <c r="BH198" s="127"/>
      <c r="BI198" s="127"/>
      <c r="BJ198" s="127"/>
      <c r="BK198" s="127"/>
      <c r="BL198" s="127"/>
      <c r="BM198" s="127"/>
      <c r="BN198" s="127"/>
      <c r="BO198" s="127"/>
      <c r="BP198" s="127"/>
      <c r="BQ198" s="127"/>
      <c r="BR198" s="127"/>
      <c r="BS198" s="127"/>
      <c r="BT198" s="127"/>
      <c r="BU198" s="127"/>
    </row>
    <row r="199" spans="1:73" ht="63.75" customHeight="1">
      <c r="A199" s="15" t="s">
        <v>179</v>
      </c>
      <c r="B199" s="131"/>
      <c r="C199" s="132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3"/>
      <c r="P199" s="127"/>
      <c r="Q199" s="127"/>
      <c r="R199" s="127"/>
      <c r="S199" s="127"/>
      <c r="T199" s="127"/>
      <c r="U199" s="127"/>
      <c r="V199" s="127"/>
      <c r="W199" s="127"/>
      <c r="X199" s="127"/>
      <c r="Y199" s="127"/>
      <c r="Z199" s="127"/>
      <c r="AA199" s="127"/>
      <c r="AB199" s="127"/>
      <c r="AC199" s="127"/>
      <c r="AD199" s="127"/>
      <c r="AE199" s="127"/>
      <c r="AF199" s="127"/>
      <c r="AG199" s="127"/>
      <c r="AH199" s="127"/>
      <c r="AI199" s="127"/>
      <c r="AJ199" s="127"/>
      <c r="AK199" s="127"/>
      <c r="AL199" s="127"/>
      <c r="AM199" s="127"/>
      <c r="AN199" s="127"/>
      <c r="AO199" s="127"/>
      <c r="AP199" s="127"/>
      <c r="AQ199" s="127"/>
      <c r="AR199" s="127"/>
      <c r="AS199" s="127"/>
      <c r="AT199" s="127"/>
      <c r="AU199" s="127"/>
      <c r="AV199" s="127"/>
      <c r="AW199" s="127"/>
      <c r="AX199" s="127"/>
      <c r="AY199" s="127"/>
      <c r="AZ199" s="127"/>
      <c r="BA199" s="127"/>
      <c r="BB199" s="127"/>
      <c r="BC199" s="127"/>
      <c r="BD199" s="127"/>
      <c r="BE199" s="127"/>
      <c r="BF199" s="127"/>
      <c r="BG199" s="127"/>
      <c r="BH199" s="127"/>
      <c r="BI199" s="127"/>
      <c r="BJ199" s="127"/>
      <c r="BK199" s="127"/>
      <c r="BL199" s="127"/>
      <c r="BM199" s="127"/>
      <c r="BN199" s="127"/>
      <c r="BO199" s="127"/>
      <c r="BP199" s="127"/>
      <c r="BQ199" s="127"/>
      <c r="BR199" s="127"/>
      <c r="BS199" s="127"/>
      <c r="BT199" s="127"/>
      <c r="BU199" s="127"/>
    </row>
    <row r="200" spans="1:73" ht="33" customHeight="1">
      <c r="A200" s="15" t="s">
        <v>180</v>
      </c>
      <c r="B200" s="131"/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3"/>
      <c r="P200" s="127"/>
      <c r="Q200" s="127"/>
      <c r="R200" s="127"/>
      <c r="S200" s="127"/>
      <c r="T200" s="127"/>
      <c r="U200" s="127"/>
      <c r="V200" s="127"/>
      <c r="W200" s="127"/>
      <c r="X200" s="127"/>
      <c r="Y200" s="127"/>
      <c r="Z200" s="127"/>
      <c r="AA200" s="127"/>
      <c r="AB200" s="127"/>
      <c r="AC200" s="127"/>
      <c r="AD200" s="127"/>
      <c r="AE200" s="127"/>
      <c r="AF200" s="127"/>
      <c r="AG200" s="127"/>
      <c r="AH200" s="127"/>
      <c r="AI200" s="127"/>
      <c r="AJ200" s="127"/>
      <c r="AK200" s="127"/>
      <c r="AL200" s="127"/>
      <c r="AM200" s="127"/>
      <c r="AN200" s="127"/>
      <c r="AO200" s="127"/>
      <c r="AP200" s="127"/>
      <c r="AQ200" s="127"/>
      <c r="AR200" s="127"/>
      <c r="AS200" s="127"/>
      <c r="AT200" s="127"/>
      <c r="AU200" s="127"/>
      <c r="AV200" s="127"/>
      <c r="AW200" s="127"/>
      <c r="AX200" s="127"/>
      <c r="AY200" s="127"/>
      <c r="AZ200" s="127"/>
      <c r="BA200" s="127"/>
      <c r="BB200" s="127"/>
      <c r="BC200" s="127"/>
      <c r="BD200" s="127"/>
      <c r="BE200" s="127"/>
      <c r="BF200" s="127"/>
      <c r="BG200" s="127"/>
      <c r="BH200" s="127"/>
      <c r="BI200" s="127"/>
      <c r="BJ200" s="127"/>
      <c r="BK200" s="127"/>
      <c r="BL200" s="127"/>
      <c r="BM200" s="127"/>
      <c r="BN200" s="127"/>
      <c r="BO200" s="127"/>
      <c r="BP200" s="127"/>
      <c r="BQ200" s="127"/>
      <c r="BR200" s="127"/>
      <c r="BS200" s="127"/>
      <c r="BT200" s="127"/>
      <c r="BU200" s="127"/>
    </row>
    <row r="201" spans="1:73" ht="16.5" customHeight="1">
      <c r="A201" s="15" t="s">
        <v>181</v>
      </c>
      <c r="B201" s="131"/>
      <c r="C201" s="132"/>
      <c r="D201" s="132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3"/>
      <c r="P201" s="127"/>
      <c r="Q201" s="127"/>
      <c r="R201" s="127"/>
      <c r="S201" s="127"/>
      <c r="T201" s="127"/>
      <c r="U201" s="127"/>
      <c r="V201" s="127"/>
      <c r="W201" s="127"/>
      <c r="X201" s="127"/>
      <c r="Y201" s="127"/>
      <c r="Z201" s="127"/>
      <c r="AA201" s="127"/>
      <c r="AB201" s="127"/>
      <c r="AC201" s="127"/>
      <c r="AD201" s="127"/>
      <c r="AE201" s="127"/>
      <c r="AF201" s="127"/>
      <c r="AG201" s="127"/>
      <c r="AH201" s="127"/>
      <c r="AI201" s="127"/>
      <c r="AJ201" s="127"/>
      <c r="AK201" s="127"/>
      <c r="AL201" s="127"/>
      <c r="AM201" s="127"/>
      <c r="AN201" s="127"/>
      <c r="AO201" s="127"/>
      <c r="AP201" s="127"/>
      <c r="AQ201" s="127"/>
      <c r="AR201" s="127"/>
      <c r="AS201" s="127"/>
      <c r="AT201" s="127"/>
      <c r="AU201" s="127"/>
      <c r="AV201" s="127"/>
      <c r="AW201" s="127"/>
      <c r="AX201" s="127"/>
      <c r="AY201" s="127"/>
      <c r="AZ201" s="127"/>
      <c r="BA201" s="127"/>
      <c r="BB201" s="127"/>
      <c r="BC201" s="127"/>
      <c r="BD201" s="127"/>
      <c r="BE201" s="127"/>
      <c r="BF201" s="127"/>
      <c r="BG201" s="127"/>
      <c r="BH201" s="127"/>
      <c r="BI201" s="127"/>
      <c r="BJ201" s="127"/>
      <c r="BK201" s="127"/>
      <c r="BL201" s="127"/>
      <c r="BM201" s="127"/>
      <c r="BN201" s="127"/>
      <c r="BO201" s="127"/>
      <c r="BP201" s="127"/>
      <c r="BQ201" s="127"/>
      <c r="BR201" s="127"/>
      <c r="BS201" s="127"/>
      <c r="BT201" s="127"/>
      <c r="BU201" s="127"/>
    </row>
    <row r="202" spans="1:73" ht="16.5" customHeight="1">
      <c r="A202" s="128"/>
      <c r="B202" s="128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8"/>
      <c r="Z202" s="128"/>
      <c r="AA202" s="128"/>
      <c r="AB202" s="128"/>
      <c r="AC202" s="128"/>
      <c r="AD202" s="128"/>
      <c r="AE202" s="128"/>
      <c r="AF202" s="128"/>
      <c r="AG202" s="128"/>
      <c r="AH202" s="128"/>
      <c r="AI202" s="128"/>
      <c r="AJ202" s="128"/>
      <c r="AK202" s="128"/>
      <c r="AL202" s="128"/>
      <c r="AM202" s="128"/>
      <c r="AN202" s="128"/>
      <c r="AO202" s="128"/>
      <c r="AP202" s="128"/>
      <c r="AQ202" s="128"/>
      <c r="AR202" s="128"/>
      <c r="AS202" s="128"/>
      <c r="AT202" s="128"/>
      <c r="AU202" s="128"/>
      <c r="AV202" s="128"/>
      <c r="AW202" s="128"/>
      <c r="AX202" s="128"/>
      <c r="AY202" s="128"/>
      <c r="AZ202" s="128"/>
      <c r="BA202" s="128"/>
      <c r="BB202" s="128"/>
      <c r="BC202" s="128"/>
      <c r="BD202" s="128"/>
      <c r="BE202" s="128"/>
      <c r="BF202" s="128"/>
      <c r="BG202" s="128"/>
      <c r="BH202" s="128"/>
      <c r="BI202" s="128"/>
      <c r="BJ202" s="128"/>
      <c r="BK202" s="128"/>
      <c r="BL202" s="128"/>
      <c r="BM202" s="128"/>
      <c r="BN202" s="128"/>
      <c r="BO202" s="128"/>
      <c r="BP202" s="128"/>
      <c r="BQ202" s="128"/>
      <c r="BR202" s="128"/>
      <c r="BS202" s="128"/>
      <c r="BT202" s="128"/>
      <c r="BU202" s="129"/>
    </row>
    <row r="203" spans="1:73" ht="33" customHeight="1">
      <c r="A203" s="15" t="s">
        <v>183</v>
      </c>
      <c r="B203" s="131"/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3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  <c r="Z203" s="127"/>
      <c r="AA203" s="127"/>
      <c r="AB203" s="127"/>
      <c r="AC203" s="127"/>
      <c r="AD203" s="127"/>
      <c r="AE203" s="127"/>
      <c r="AF203" s="127"/>
      <c r="AG203" s="127"/>
      <c r="AH203" s="127"/>
      <c r="AI203" s="127"/>
      <c r="AJ203" s="127"/>
      <c r="AK203" s="127"/>
      <c r="AL203" s="127"/>
      <c r="AM203" s="127"/>
      <c r="AN203" s="127"/>
      <c r="AO203" s="127"/>
      <c r="AP203" s="127"/>
      <c r="AQ203" s="127"/>
      <c r="AR203" s="127"/>
      <c r="AS203" s="127"/>
      <c r="AT203" s="127"/>
      <c r="AU203" s="127"/>
      <c r="AV203" s="127"/>
      <c r="AW203" s="127"/>
      <c r="AX203" s="127"/>
      <c r="AY203" s="127"/>
      <c r="AZ203" s="127"/>
      <c r="BA203" s="127"/>
      <c r="BB203" s="127"/>
      <c r="BC203" s="127"/>
      <c r="BD203" s="127"/>
      <c r="BE203" s="127"/>
      <c r="BF203" s="127"/>
      <c r="BG203" s="127"/>
      <c r="BH203" s="127"/>
      <c r="BI203" s="127"/>
      <c r="BJ203" s="127"/>
      <c r="BK203" s="127"/>
      <c r="BL203" s="127"/>
      <c r="BM203" s="127"/>
      <c r="BN203" s="127"/>
      <c r="BO203" s="127"/>
      <c r="BP203" s="127"/>
      <c r="BQ203" s="127"/>
      <c r="BR203" s="127"/>
      <c r="BS203" s="127"/>
      <c r="BT203" s="127"/>
      <c r="BU203" s="127"/>
    </row>
    <row r="204" spans="1:73" ht="33" customHeight="1">
      <c r="A204" s="15" t="s">
        <v>184</v>
      </c>
      <c r="B204" s="131"/>
      <c r="C204" s="132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3"/>
      <c r="P204" s="127"/>
      <c r="Q204" s="127"/>
      <c r="R204" s="127"/>
      <c r="S204" s="127"/>
      <c r="T204" s="127"/>
      <c r="U204" s="127"/>
      <c r="V204" s="127"/>
      <c r="W204" s="127"/>
      <c r="X204" s="127"/>
      <c r="Y204" s="127"/>
      <c r="Z204" s="127"/>
      <c r="AA204" s="127"/>
      <c r="AB204" s="127"/>
      <c r="AC204" s="127"/>
      <c r="AD204" s="127"/>
      <c r="AE204" s="127"/>
      <c r="AF204" s="127"/>
      <c r="AG204" s="127"/>
      <c r="AH204" s="127"/>
      <c r="AI204" s="127"/>
      <c r="AJ204" s="127"/>
      <c r="AK204" s="127"/>
      <c r="AL204" s="127"/>
      <c r="AM204" s="127"/>
      <c r="AN204" s="127"/>
      <c r="AO204" s="127"/>
      <c r="AP204" s="127"/>
      <c r="AQ204" s="127"/>
      <c r="AR204" s="127"/>
      <c r="AS204" s="127"/>
      <c r="AT204" s="127"/>
      <c r="AU204" s="127"/>
      <c r="AV204" s="127"/>
      <c r="AW204" s="127"/>
      <c r="AX204" s="127"/>
      <c r="AY204" s="127"/>
      <c r="AZ204" s="127"/>
      <c r="BA204" s="127"/>
      <c r="BB204" s="127"/>
      <c r="BC204" s="127"/>
      <c r="BD204" s="127"/>
      <c r="BE204" s="127"/>
      <c r="BF204" s="127"/>
      <c r="BG204" s="127"/>
      <c r="BH204" s="127"/>
      <c r="BI204" s="127"/>
      <c r="BJ204" s="127"/>
      <c r="BK204" s="127"/>
      <c r="BL204" s="127"/>
      <c r="BM204" s="127"/>
      <c r="BN204" s="127"/>
      <c r="BO204" s="127"/>
      <c r="BP204" s="127"/>
      <c r="BQ204" s="127"/>
      <c r="BR204" s="127"/>
      <c r="BS204" s="127"/>
      <c r="BT204" s="127"/>
      <c r="BU204" s="127"/>
    </row>
    <row r="205" spans="1:73" ht="96.75" customHeight="1">
      <c r="A205" s="6"/>
      <c r="B205" s="126" t="s">
        <v>103</v>
      </c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 t="s">
        <v>104</v>
      </c>
      <c r="Q205" s="126"/>
      <c r="R205" s="126"/>
      <c r="S205" s="126"/>
      <c r="T205" s="126"/>
      <c r="U205" s="126"/>
      <c r="V205" s="126"/>
      <c r="W205" s="126"/>
      <c r="X205" s="126"/>
      <c r="Y205" s="126"/>
      <c r="Z205" s="126"/>
      <c r="AA205" s="126" t="s">
        <v>105</v>
      </c>
      <c r="AB205" s="126"/>
      <c r="AC205" s="126"/>
      <c r="AD205" s="126"/>
      <c r="AE205" s="126"/>
      <c r="AF205" s="126"/>
      <c r="AG205" s="126"/>
      <c r="AH205" s="126"/>
      <c r="AI205" s="126"/>
      <c r="AJ205" s="126"/>
      <c r="AK205" s="126"/>
      <c r="AL205" s="126"/>
      <c r="AM205" s="126"/>
      <c r="AN205" s="126"/>
      <c r="AO205" s="126"/>
      <c r="AP205" s="126" t="s">
        <v>106</v>
      </c>
      <c r="AQ205" s="126"/>
      <c r="AR205" s="126"/>
      <c r="AS205" s="126"/>
      <c r="AT205" s="126"/>
      <c r="AU205" s="126"/>
      <c r="AV205" s="126"/>
      <c r="AW205" s="126"/>
      <c r="AX205" s="126"/>
      <c r="AY205" s="126"/>
      <c r="AZ205" s="126"/>
      <c r="BA205" s="126"/>
      <c r="BB205" s="126"/>
      <c r="BC205" s="126"/>
      <c r="BD205" s="126" t="s">
        <v>107</v>
      </c>
      <c r="BE205" s="126"/>
      <c r="BF205" s="126"/>
      <c r="BG205" s="126"/>
      <c r="BH205" s="126"/>
      <c r="BI205" s="126"/>
      <c r="BJ205" s="126"/>
      <c r="BK205" s="126"/>
      <c r="BL205" s="126"/>
      <c r="BM205" s="126"/>
      <c r="BN205" s="126"/>
      <c r="BO205" s="126"/>
      <c r="BP205" s="126"/>
      <c r="BQ205" s="126"/>
      <c r="BR205" s="126"/>
      <c r="BS205" s="126"/>
      <c r="BT205" s="126"/>
      <c r="BU205" s="126"/>
    </row>
    <row r="206" spans="1:73" ht="48" customHeight="1">
      <c r="A206" s="15" t="s">
        <v>185</v>
      </c>
      <c r="B206" s="131"/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3"/>
      <c r="P206" s="127"/>
      <c r="Q206" s="127"/>
      <c r="R206" s="127"/>
      <c r="S206" s="127"/>
      <c r="T206" s="127"/>
      <c r="U206" s="127"/>
      <c r="V206" s="127"/>
      <c r="W206" s="127"/>
      <c r="X206" s="127"/>
      <c r="Y206" s="127"/>
      <c r="Z206" s="127"/>
      <c r="AA206" s="127"/>
      <c r="AB206" s="127"/>
      <c r="AC206" s="127"/>
      <c r="AD206" s="127"/>
      <c r="AE206" s="127"/>
      <c r="AF206" s="127"/>
      <c r="AG206" s="127"/>
      <c r="AH206" s="127"/>
      <c r="AI206" s="127"/>
      <c r="AJ206" s="127"/>
      <c r="AK206" s="127"/>
      <c r="AL206" s="127"/>
      <c r="AM206" s="127"/>
      <c r="AN206" s="127"/>
      <c r="AO206" s="127"/>
      <c r="AP206" s="127"/>
      <c r="AQ206" s="127"/>
      <c r="AR206" s="127"/>
      <c r="AS206" s="127"/>
      <c r="AT206" s="127"/>
      <c r="AU206" s="127"/>
      <c r="AV206" s="127"/>
      <c r="AW206" s="127"/>
      <c r="AX206" s="127"/>
      <c r="AY206" s="127"/>
      <c r="AZ206" s="127"/>
      <c r="BA206" s="127"/>
      <c r="BB206" s="127"/>
      <c r="BC206" s="127"/>
      <c r="BD206" s="127"/>
      <c r="BE206" s="127"/>
      <c r="BF206" s="127"/>
      <c r="BG206" s="127"/>
      <c r="BH206" s="127"/>
      <c r="BI206" s="127"/>
      <c r="BJ206" s="127"/>
      <c r="BK206" s="127"/>
      <c r="BL206" s="127"/>
      <c r="BM206" s="127"/>
      <c r="BN206" s="127"/>
      <c r="BO206" s="127"/>
      <c r="BP206" s="127"/>
      <c r="BQ206" s="127"/>
      <c r="BR206" s="127"/>
      <c r="BS206" s="127"/>
      <c r="BT206" s="127"/>
      <c r="BU206" s="127"/>
    </row>
    <row r="207" spans="1:73" ht="33" customHeight="1">
      <c r="A207" s="15" t="s">
        <v>186</v>
      </c>
      <c r="B207" s="131"/>
      <c r="C207" s="132"/>
      <c r="D207" s="132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3"/>
      <c r="P207" s="127"/>
      <c r="Q207" s="127"/>
      <c r="R207" s="127"/>
      <c r="S207" s="127"/>
      <c r="T207" s="127"/>
      <c r="U207" s="127"/>
      <c r="V207" s="127"/>
      <c r="W207" s="127"/>
      <c r="X207" s="127"/>
      <c r="Y207" s="127"/>
      <c r="Z207" s="127"/>
      <c r="AA207" s="127"/>
      <c r="AB207" s="127"/>
      <c r="AC207" s="127"/>
      <c r="AD207" s="127"/>
      <c r="AE207" s="127"/>
      <c r="AF207" s="127"/>
      <c r="AG207" s="127"/>
      <c r="AH207" s="127"/>
      <c r="AI207" s="127"/>
      <c r="AJ207" s="127"/>
      <c r="AK207" s="127"/>
      <c r="AL207" s="127"/>
      <c r="AM207" s="127"/>
      <c r="AN207" s="127"/>
      <c r="AO207" s="127"/>
      <c r="AP207" s="127"/>
      <c r="AQ207" s="127"/>
      <c r="AR207" s="127"/>
      <c r="AS207" s="127"/>
      <c r="AT207" s="127"/>
      <c r="AU207" s="127"/>
      <c r="AV207" s="127"/>
      <c r="AW207" s="127"/>
      <c r="AX207" s="127"/>
      <c r="AY207" s="127"/>
      <c r="AZ207" s="127"/>
      <c r="BA207" s="127"/>
      <c r="BB207" s="127"/>
      <c r="BC207" s="127"/>
      <c r="BD207" s="127"/>
      <c r="BE207" s="127"/>
      <c r="BF207" s="127"/>
      <c r="BG207" s="127"/>
      <c r="BH207" s="127"/>
      <c r="BI207" s="127"/>
      <c r="BJ207" s="127"/>
      <c r="BK207" s="127"/>
      <c r="BL207" s="127"/>
      <c r="BM207" s="127"/>
      <c r="BN207" s="127"/>
      <c r="BO207" s="127"/>
      <c r="BP207" s="127"/>
      <c r="BQ207" s="127"/>
      <c r="BR207" s="127"/>
      <c r="BS207" s="127"/>
      <c r="BT207" s="127"/>
      <c r="BU207" s="127"/>
    </row>
    <row r="208" spans="1:73" ht="33" customHeight="1">
      <c r="A208" s="15" t="s">
        <v>187</v>
      </c>
      <c r="B208" s="131"/>
      <c r="C208" s="132"/>
      <c r="D208" s="132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3"/>
      <c r="P208" s="127"/>
      <c r="Q208" s="127"/>
      <c r="R208" s="127"/>
      <c r="S208" s="127"/>
      <c r="T208" s="127"/>
      <c r="U208" s="127"/>
      <c r="V208" s="127"/>
      <c r="W208" s="127"/>
      <c r="X208" s="127"/>
      <c r="Y208" s="127"/>
      <c r="Z208" s="127"/>
      <c r="AA208" s="127"/>
      <c r="AB208" s="127"/>
      <c r="AC208" s="127"/>
      <c r="AD208" s="127"/>
      <c r="AE208" s="127"/>
      <c r="AF208" s="127"/>
      <c r="AG208" s="127"/>
      <c r="AH208" s="127"/>
      <c r="AI208" s="127"/>
      <c r="AJ208" s="127"/>
      <c r="AK208" s="127"/>
      <c r="AL208" s="127"/>
      <c r="AM208" s="127"/>
      <c r="AN208" s="127"/>
      <c r="AO208" s="127"/>
      <c r="AP208" s="127"/>
      <c r="AQ208" s="127"/>
      <c r="AR208" s="127"/>
      <c r="AS208" s="127"/>
      <c r="AT208" s="127"/>
      <c r="AU208" s="127"/>
      <c r="AV208" s="127"/>
      <c r="AW208" s="127"/>
      <c r="AX208" s="127"/>
      <c r="AY208" s="127"/>
      <c r="AZ208" s="127"/>
      <c r="BA208" s="127"/>
      <c r="BB208" s="127"/>
      <c r="BC208" s="127"/>
      <c r="BD208" s="127"/>
      <c r="BE208" s="127"/>
      <c r="BF208" s="127"/>
      <c r="BG208" s="127"/>
      <c r="BH208" s="127"/>
      <c r="BI208" s="127"/>
      <c r="BJ208" s="127"/>
      <c r="BK208" s="127"/>
      <c r="BL208" s="127"/>
      <c r="BM208" s="127"/>
      <c r="BN208" s="127"/>
      <c r="BO208" s="127"/>
      <c r="BP208" s="127"/>
      <c r="BQ208" s="127"/>
      <c r="BR208" s="127"/>
      <c r="BS208" s="127"/>
      <c r="BT208" s="127"/>
      <c r="BU208" s="127"/>
    </row>
    <row r="209" spans="1:73" ht="63.75" customHeight="1">
      <c r="A209" s="15" t="s">
        <v>188</v>
      </c>
      <c r="B209" s="131"/>
      <c r="C209" s="132"/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3"/>
      <c r="P209" s="127"/>
      <c r="Q209" s="127"/>
      <c r="R209" s="127"/>
      <c r="S209" s="127"/>
      <c r="T209" s="127"/>
      <c r="U209" s="127"/>
      <c r="V209" s="127"/>
      <c r="W209" s="127"/>
      <c r="X209" s="127"/>
      <c r="Y209" s="127"/>
      <c r="Z209" s="127"/>
      <c r="AA209" s="127"/>
      <c r="AB209" s="127"/>
      <c r="AC209" s="127"/>
      <c r="AD209" s="127"/>
      <c r="AE209" s="127"/>
      <c r="AF209" s="127"/>
      <c r="AG209" s="127"/>
      <c r="AH209" s="127"/>
      <c r="AI209" s="127"/>
      <c r="AJ209" s="127"/>
      <c r="AK209" s="127"/>
      <c r="AL209" s="127"/>
      <c r="AM209" s="127"/>
      <c r="AN209" s="127"/>
      <c r="AO209" s="127"/>
      <c r="AP209" s="127"/>
      <c r="AQ209" s="127"/>
      <c r="AR209" s="127"/>
      <c r="AS209" s="127"/>
      <c r="AT209" s="127"/>
      <c r="AU209" s="127"/>
      <c r="AV209" s="127"/>
      <c r="AW209" s="127"/>
      <c r="AX209" s="127"/>
      <c r="AY209" s="127"/>
      <c r="AZ209" s="127"/>
      <c r="BA209" s="127"/>
      <c r="BB209" s="127"/>
      <c r="BC209" s="127"/>
      <c r="BD209" s="127"/>
      <c r="BE209" s="127"/>
      <c r="BF209" s="127"/>
      <c r="BG209" s="127"/>
      <c r="BH209" s="127"/>
      <c r="BI209" s="127"/>
      <c r="BJ209" s="127"/>
      <c r="BK209" s="127"/>
      <c r="BL209" s="127"/>
      <c r="BM209" s="127"/>
      <c r="BN209" s="127"/>
      <c r="BO209" s="127"/>
      <c r="BP209" s="127"/>
      <c r="BQ209" s="127"/>
      <c r="BR209" s="127"/>
      <c r="BS209" s="127"/>
      <c r="BT209" s="127"/>
      <c r="BU209" s="127"/>
    </row>
    <row r="210" spans="1:73" ht="48" customHeight="1">
      <c r="A210" s="15" t="s">
        <v>189</v>
      </c>
      <c r="B210" s="131"/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3"/>
      <c r="P210" s="127"/>
      <c r="Q210" s="127"/>
      <c r="R210" s="127"/>
      <c r="S210" s="127"/>
      <c r="T210" s="127"/>
      <c r="U210" s="127"/>
      <c r="V210" s="127"/>
      <c r="W210" s="127"/>
      <c r="X210" s="127"/>
      <c r="Y210" s="127"/>
      <c r="Z210" s="127"/>
      <c r="AA210" s="127"/>
      <c r="AB210" s="127"/>
      <c r="AC210" s="127"/>
      <c r="AD210" s="127"/>
      <c r="AE210" s="127"/>
      <c r="AF210" s="127"/>
      <c r="AG210" s="127"/>
      <c r="AH210" s="127"/>
      <c r="AI210" s="127"/>
      <c r="AJ210" s="127"/>
      <c r="AK210" s="127"/>
      <c r="AL210" s="127"/>
      <c r="AM210" s="127"/>
      <c r="AN210" s="127"/>
      <c r="AO210" s="127"/>
      <c r="AP210" s="127"/>
      <c r="AQ210" s="127"/>
      <c r="AR210" s="127"/>
      <c r="AS210" s="127"/>
      <c r="AT210" s="127"/>
      <c r="AU210" s="127"/>
      <c r="AV210" s="127"/>
      <c r="AW210" s="127"/>
      <c r="AX210" s="127"/>
      <c r="AY210" s="127"/>
      <c r="AZ210" s="127"/>
      <c r="BA210" s="127"/>
      <c r="BB210" s="127"/>
      <c r="BC210" s="127"/>
      <c r="BD210" s="127"/>
      <c r="BE210" s="127"/>
      <c r="BF210" s="127"/>
      <c r="BG210" s="127"/>
      <c r="BH210" s="127"/>
      <c r="BI210" s="127"/>
      <c r="BJ210" s="127"/>
      <c r="BK210" s="127"/>
      <c r="BL210" s="127"/>
      <c r="BM210" s="127"/>
      <c r="BN210" s="127"/>
      <c r="BO210" s="127"/>
      <c r="BP210" s="127"/>
      <c r="BQ210" s="127"/>
      <c r="BR210" s="127"/>
      <c r="BS210" s="127"/>
      <c r="BT210" s="127"/>
      <c r="BU210" s="127"/>
    </row>
    <row r="211" spans="1:73" ht="33" customHeight="1">
      <c r="A211" s="15" t="s">
        <v>190</v>
      </c>
      <c r="B211" s="131"/>
      <c r="C211" s="132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3"/>
      <c r="P211" s="127"/>
      <c r="Q211" s="127"/>
      <c r="R211" s="127"/>
      <c r="S211" s="127"/>
      <c r="T211" s="127"/>
      <c r="U211" s="127"/>
      <c r="V211" s="127"/>
      <c r="W211" s="127"/>
      <c r="X211" s="127"/>
      <c r="Y211" s="127"/>
      <c r="Z211" s="127"/>
      <c r="AA211" s="127"/>
      <c r="AB211" s="127"/>
      <c r="AC211" s="127"/>
      <c r="AD211" s="127"/>
      <c r="AE211" s="127"/>
      <c r="AF211" s="127"/>
      <c r="AG211" s="127"/>
      <c r="AH211" s="127"/>
      <c r="AI211" s="127"/>
      <c r="AJ211" s="127"/>
      <c r="AK211" s="127"/>
      <c r="AL211" s="127"/>
      <c r="AM211" s="127"/>
      <c r="AN211" s="127"/>
      <c r="AO211" s="127"/>
      <c r="AP211" s="127"/>
      <c r="AQ211" s="127"/>
      <c r="AR211" s="127"/>
      <c r="AS211" s="127"/>
      <c r="AT211" s="127"/>
      <c r="AU211" s="127"/>
      <c r="AV211" s="127"/>
      <c r="AW211" s="127"/>
      <c r="AX211" s="127"/>
      <c r="AY211" s="127"/>
      <c r="AZ211" s="127"/>
      <c r="BA211" s="127"/>
      <c r="BB211" s="127"/>
      <c r="BC211" s="127"/>
      <c r="BD211" s="127"/>
      <c r="BE211" s="127"/>
      <c r="BF211" s="127"/>
      <c r="BG211" s="127"/>
      <c r="BH211" s="127"/>
      <c r="BI211" s="127"/>
      <c r="BJ211" s="127"/>
      <c r="BK211" s="127"/>
      <c r="BL211" s="127"/>
      <c r="BM211" s="127"/>
      <c r="BN211" s="127"/>
      <c r="BO211" s="127"/>
      <c r="BP211" s="127"/>
      <c r="BQ211" s="127"/>
      <c r="BR211" s="127"/>
      <c r="BS211" s="127"/>
      <c r="BT211" s="127"/>
      <c r="BU211" s="127"/>
    </row>
    <row r="212" spans="1:73" ht="33" customHeight="1">
      <c r="A212" s="15" t="s">
        <v>191</v>
      </c>
      <c r="B212" s="131"/>
      <c r="C212" s="132"/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3"/>
      <c r="P212" s="127"/>
      <c r="Q212" s="127"/>
      <c r="R212" s="127"/>
      <c r="S212" s="127"/>
      <c r="T212" s="127"/>
      <c r="U212" s="127"/>
      <c r="V212" s="127"/>
      <c r="W212" s="127"/>
      <c r="X212" s="127"/>
      <c r="Y212" s="127"/>
      <c r="Z212" s="127"/>
      <c r="AA212" s="127"/>
      <c r="AB212" s="127"/>
      <c r="AC212" s="127"/>
      <c r="AD212" s="127"/>
      <c r="AE212" s="127"/>
      <c r="AF212" s="127"/>
      <c r="AG212" s="127"/>
      <c r="AH212" s="127"/>
      <c r="AI212" s="127"/>
      <c r="AJ212" s="127"/>
      <c r="AK212" s="127"/>
      <c r="AL212" s="127"/>
      <c r="AM212" s="127"/>
      <c r="AN212" s="127"/>
      <c r="AO212" s="127"/>
      <c r="AP212" s="127"/>
      <c r="AQ212" s="127"/>
      <c r="AR212" s="127"/>
      <c r="AS212" s="127"/>
      <c r="AT212" s="127"/>
      <c r="AU212" s="127"/>
      <c r="AV212" s="127"/>
      <c r="AW212" s="127"/>
      <c r="AX212" s="127"/>
      <c r="AY212" s="127"/>
      <c r="AZ212" s="127"/>
      <c r="BA212" s="127"/>
      <c r="BB212" s="127"/>
      <c r="BC212" s="127"/>
      <c r="BD212" s="127"/>
      <c r="BE212" s="127"/>
      <c r="BF212" s="127"/>
      <c r="BG212" s="127"/>
      <c r="BH212" s="127"/>
      <c r="BI212" s="127"/>
      <c r="BJ212" s="127"/>
      <c r="BK212" s="127"/>
      <c r="BL212" s="127"/>
      <c r="BM212" s="127"/>
      <c r="BN212" s="127"/>
      <c r="BO212" s="127"/>
      <c r="BP212" s="127"/>
      <c r="BQ212" s="127"/>
      <c r="BR212" s="127"/>
      <c r="BS212" s="127"/>
      <c r="BT212" s="127"/>
      <c r="BU212" s="127"/>
    </row>
    <row r="213" spans="1:73" ht="48" customHeight="1">
      <c r="A213" s="15" t="s">
        <v>192</v>
      </c>
      <c r="B213" s="131"/>
      <c r="C213" s="132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3"/>
      <c r="P213" s="127"/>
      <c r="Q213" s="127"/>
      <c r="R213" s="127"/>
      <c r="S213" s="127"/>
      <c r="T213" s="127"/>
      <c r="U213" s="127"/>
      <c r="V213" s="127"/>
      <c r="W213" s="127"/>
      <c r="X213" s="127"/>
      <c r="Y213" s="127"/>
      <c r="Z213" s="127"/>
      <c r="AA213" s="127"/>
      <c r="AB213" s="127"/>
      <c r="AC213" s="127"/>
      <c r="AD213" s="127"/>
      <c r="AE213" s="127"/>
      <c r="AF213" s="127"/>
      <c r="AG213" s="127"/>
      <c r="AH213" s="127"/>
      <c r="AI213" s="127"/>
      <c r="AJ213" s="127"/>
      <c r="AK213" s="127"/>
      <c r="AL213" s="127"/>
      <c r="AM213" s="127"/>
      <c r="AN213" s="127"/>
      <c r="AO213" s="127"/>
      <c r="AP213" s="127"/>
      <c r="AQ213" s="127"/>
      <c r="AR213" s="127"/>
      <c r="AS213" s="127"/>
      <c r="AT213" s="127"/>
      <c r="AU213" s="127"/>
      <c r="AV213" s="127"/>
      <c r="AW213" s="127"/>
      <c r="AX213" s="127"/>
      <c r="AY213" s="127"/>
      <c r="AZ213" s="127"/>
      <c r="BA213" s="127"/>
      <c r="BB213" s="127"/>
      <c r="BC213" s="127"/>
      <c r="BD213" s="127"/>
      <c r="BE213" s="127"/>
      <c r="BF213" s="127"/>
      <c r="BG213" s="127"/>
      <c r="BH213" s="127"/>
      <c r="BI213" s="127"/>
      <c r="BJ213" s="127"/>
      <c r="BK213" s="127"/>
      <c r="BL213" s="127"/>
      <c r="BM213" s="127"/>
      <c r="BN213" s="127"/>
      <c r="BO213" s="127"/>
      <c r="BP213" s="127"/>
      <c r="BQ213" s="127"/>
      <c r="BR213" s="127"/>
      <c r="BS213" s="127"/>
      <c r="BT213" s="127"/>
      <c r="BU213" s="127"/>
    </row>
    <row r="214" spans="1:73" ht="33" customHeight="1">
      <c r="A214" s="15" t="s">
        <v>193</v>
      </c>
      <c r="B214" s="131"/>
      <c r="C214" s="132"/>
      <c r="D214" s="132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3"/>
      <c r="P214" s="127"/>
      <c r="Q214" s="127"/>
      <c r="R214" s="127"/>
      <c r="S214" s="127"/>
      <c r="T214" s="127"/>
      <c r="U214" s="127"/>
      <c r="V214" s="127"/>
      <c r="W214" s="127"/>
      <c r="X214" s="127"/>
      <c r="Y214" s="127"/>
      <c r="Z214" s="127"/>
      <c r="AA214" s="127"/>
      <c r="AB214" s="127"/>
      <c r="AC214" s="127"/>
      <c r="AD214" s="127"/>
      <c r="AE214" s="127"/>
      <c r="AF214" s="127"/>
      <c r="AG214" s="127"/>
      <c r="AH214" s="127"/>
      <c r="AI214" s="127"/>
      <c r="AJ214" s="127"/>
      <c r="AK214" s="127"/>
      <c r="AL214" s="127"/>
      <c r="AM214" s="127"/>
      <c r="AN214" s="127"/>
      <c r="AO214" s="127"/>
      <c r="AP214" s="127"/>
      <c r="AQ214" s="127"/>
      <c r="AR214" s="127"/>
      <c r="AS214" s="127"/>
      <c r="AT214" s="127"/>
      <c r="AU214" s="127"/>
      <c r="AV214" s="127"/>
      <c r="AW214" s="127"/>
      <c r="AX214" s="127"/>
      <c r="AY214" s="127"/>
      <c r="AZ214" s="127"/>
      <c r="BA214" s="127"/>
      <c r="BB214" s="127"/>
      <c r="BC214" s="127"/>
      <c r="BD214" s="127"/>
      <c r="BE214" s="127"/>
      <c r="BF214" s="127"/>
      <c r="BG214" s="127"/>
      <c r="BH214" s="127"/>
      <c r="BI214" s="127"/>
      <c r="BJ214" s="127"/>
      <c r="BK214" s="127"/>
      <c r="BL214" s="127"/>
      <c r="BM214" s="127"/>
      <c r="BN214" s="127"/>
      <c r="BO214" s="127"/>
      <c r="BP214" s="127"/>
      <c r="BQ214" s="127"/>
      <c r="BR214" s="127"/>
      <c r="BS214" s="127"/>
      <c r="BT214" s="127"/>
      <c r="BU214" s="127"/>
    </row>
    <row r="215" spans="1:73" ht="33" customHeight="1">
      <c r="A215" s="15" t="s">
        <v>194</v>
      </c>
      <c r="B215" s="131"/>
      <c r="C215" s="132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3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  <c r="Z215" s="127"/>
      <c r="AA215" s="127"/>
      <c r="AB215" s="127"/>
      <c r="AC215" s="127"/>
      <c r="AD215" s="127"/>
      <c r="AE215" s="127"/>
      <c r="AF215" s="127"/>
      <c r="AG215" s="127"/>
      <c r="AH215" s="127"/>
      <c r="AI215" s="127"/>
      <c r="AJ215" s="127"/>
      <c r="AK215" s="127"/>
      <c r="AL215" s="127"/>
      <c r="AM215" s="127"/>
      <c r="AN215" s="127"/>
      <c r="AO215" s="127"/>
      <c r="AP215" s="127"/>
      <c r="AQ215" s="127"/>
      <c r="AR215" s="127"/>
      <c r="AS215" s="127"/>
      <c r="AT215" s="127"/>
      <c r="AU215" s="127"/>
      <c r="AV215" s="127"/>
      <c r="AW215" s="127"/>
      <c r="AX215" s="127"/>
      <c r="AY215" s="127"/>
      <c r="AZ215" s="127"/>
      <c r="BA215" s="127"/>
      <c r="BB215" s="127"/>
      <c r="BC215" s="127"/>
      <c r="BD215" s="127"/>
      <c r="BE215" s="127"/>
      <c r="BF215" s="127"/>
      <c r="BG215" s="127"/>
      <c r="BH215" s="127"/>
      <c r="BI215" s="127"/>
      <c r="BJ215" s="127"/>
      <c r="BK215" s="127"/>
      <c r="BL215" s="127"/>
      <c r="BM215" s="127"/>
      <c r="BN215" s="127"/>
      <c r="BO215" s="127"/>
      <c r="BP215" s="127"/>
      <c r="BQ215" s="127"/>
      <c r="BR215" s="127"/>
      <c r="BS215" s="127"/>
      <c r="BT215" s="127"/>
      <c r="BU215" s="127"/>
    </row>
    <row r="216" spans="1:73" ht="48" customHeight="1">
      <c r="A216" s="15" t="s">
        <v>195</v>
      </c>
      <c r="B216" s="131"/>
      <c r="C216" s="132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3"/>
      <c r="P216" s="127"/>
      <c r="Q216" s="127"/>
      <c r="R216" s="127"/>
      <c r="S216" s="127"/>
      <c r="T216" s="127"/>
      <c r="U216" s="127"/>
      <c r="V216" s="127"/>
      <c r="W216" s="127"/>
      <c r="X216" s="127"/>
      <c r="Y216" s="127"/>
      <c r="Z216" s="127"/>
      <c r="AA216" s="127"/>
      <c r="AB216" s="127"/>
      <c r="AC216" s="127"/>
      <c r="AD216" s="127"/>
      <c r="AE216" s="127"/>
      <c r="AF216" s="127"/>
      <c r="AG216" s="127"/>
      <c r="AH216" s="127"/>
      <c r="AI216" s="127"/>
      <c r="AJ216" s="127"/>
      <c r="AK216" s="127"/>
      <c r="AL216" s="127"/>
      <c r="AM216" s="127"/>
      <c r="AN216" s="127"/>
      <c r="AO216" s="127"/>
      <c r="AP216" s="127"/>
      <c r="AQ216" s="127"/>
      <c r="AR216" s="127"/>
      <c r="AS216" s="127"/>
      <c r="AT216" s="127"/>
      <c r="AU216" s="127"/>
      <c r="AV216" s="127"/>
      <c r="AW216" s="127"/>
      <c r="AX216" s="127"/>
      <c r="AY216" s="127"/>
      <c r="AZ216" s="127"/>
      <c r="BA216" s="127"/>
      <c r="BB216" s="127"/>
      <c r="BC216" s="127"/>
      <c r="BD216" s="127"/>
      <c r="BE216" s="127"/>
      <c r="BF216" s="127"/>
      <c r="BG216" s="127"/>
      <c r="BH216" s="127"/>
      <c r="BI216" s="127"/>
      <c r="BJ216" s="127"/>
      <c r="BK216" s="127"/>
      <c r="BL216" s="127"/>
      <c r="BM216" s="127"/>
      <c r="BN216" s="127"/>
      <c r="BO216" s="127"/>
      <c r="BP216" s="127"/>
      <c r="BQ216" s="127"/>
      <c r="BR216" s="127"/>
      <c r="BS216" s="127"/>
      <c r="BT216" s="127"/>
      <c r="BU216" s="127"/>
    </row>
    <row r="217" spans="1:73" ht="33" customHeight="1">
      <c r="A217" s="15" t="s">
        <v>196</v>
      </c>
      <c r="B217" s="131"/>
      <c r="C217" s="132"/>
      <c r="D217" s="132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3"/>
      <c r="P217" s="127"/>
      <c r="Q217" s="127"/>
      <c r="R217" s="127"/>
      <c r="S217" s="127"/>
      <c r="T217" s="127"/>
      <c r="U217" s="127"/>
      <c r="V217" s="127"/>
      <c r="W217" s="127"/>
      <c r="X217" s="127"/>
      <c r="Y217" s="127"/>
      <c r="Z217" s="127"/>
      <c r="AA217" s="127"/>
      <c r="AB217" s="127"/>
      <c r="AC217" s="127"/>
      <c r="AD217" s="127"/>
      <c r="AE217" s="127"/>
      <c r="AF217" s="127"/>
      <c r="AG217" s="127"/>
      <c r="AH217" s="127"/>
      <c r="AI217" s="127"/>
      <c r="AJ217" s="127"/>
      <c r="AK217" s="127"/>
      <c r="AL217" s="127"/>
      <c r="AM217" s="127"/>
      <c r="AN217" s="127"/>
      <c r="AO217" s="127"/>
      <c r="AP217" s="127"/>
      <c r="AQ217" s="127"/>
      <c r="AR217" s="127"/>
      <c r="AS217" s="127"/>
      <c r="AT217" s="127"/>
      <c r="AU217" s="127"/>
      <c r="AV217" s="127"/>
      <c r="AW217" s="127"/>
      <c r="AX217" s="127"/>
      <c r="AY217" s="127"/>
      <c r="AZ217" s="127"/>
      <c r="BA217" s="127"/>
      <c r="BB217" s="127"/>
      <c r="BC217" s="127"/>
      <c r="BD217" s="127"/>
      <c r="BE217" s="127"/>
      <c r="BF217" s="127"/>
      <c r="BG217" s="127"/>
      <c r="BH217" s="127"/>
      <c r="BI217" s="127"/>
      <c r="BJ217" s="127"/>
      <c r="BK217" s="127"/>
      <c r="BL217" s="127"/>
      <c r="BM217" s="127"/>
      <c r="BN217" s="127"/>
      <c r="BO217" s="127"/>
      <c r="BP217" s="127"/>
      <c r="BQ217" s="127"/>
      <c r="BR217" s="127"/>
      <c r="BS217" s="127"/>
      <c r="BT217" s="127"/>
      <c r="BU217" s="127"/>
    </row>
    <row r="218" spans="1:73" ht="33" customHeight="1">
      <c r="A218" s="15" t="s">
        <v>197</v>
      </c>
      <c r="B218" s="131"/>
      <c r="C218" s="132"/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3"/>
      <c r="P218" s="127"/>
      <c r="Q218" s="127"/>
      <c r="R218" s="127"/>
      <c r="S218" s="127"/>
      <c r="T218" s="127"/>
      <c r="U218" s="127"/>
      <c r="V218" s="127"/>
      <c r="W218" s="127"/>
      <c r="X218" s="127"/>
      <c r="Y218" s="127"/>
      <c r="Z218" s="127"/>
      <c r="AA218" s="127"/>
      <c r="AB218" s="127"/>
      <c r="AC218" s="127"/>
      <c r="AD218" s="127"/>
      <c r="AE218" s="127"/>
      <c r="AF218" s="127"/>
      <c r="AG218" s="127"/>
      <c r="AH218" s="127"/>
      <c r="AI218" s="127"/>
      <c r="AJ218" s="127"/>
      <c r="AK218" s="127"/>
      <c r="AL218" s="127"/>
      <c r="AM218" s="127"/>
      <c r="AN218" s="127"/>
      <c r="AO218" s="127"/>
      <c r="AP218" s="127"/>
      <c r="AQ218" s="127"/>
      <c r="AR218" s="127"/>
      <c r="AS218" s="127"/>
      <c r="AT218" s="127"/>
      <c r="AU218" s="127"/>
      <c r="AV218" s="127"/>
      <c r="AW218" s="127"/>
      <c r="AX218" s="127"/>
      <c r="AY218" s="127"/>
      <c r="AZ218" s="127"/>
      <c r="BA218" s="127"/>
      <c r="BB218" s="127"/>
      <c r="BC218" s="127"/>
      <c r="BD218" s="127"/>
      <c r="BE218" s="127"/>
      <c r="BF218" s="127"/>
      <c r="BG218" s="127"/>
      <c r="BH218" s="127"/>
      <c r="BI218" s="127"/>
      <c r="BJ218" s="127"/>
      <c r="BK218" s="127"/>
      <c r="BL218" s="127"/>
      <c r="BM218" s="127"/>
      <c r="BN218" s="127"/>
      <c r="BO218" s="127"/>
      <c r="BP218" s="127"/>
      <c r="BQ218" s="127"/>
      <c r="BR218" s="127"/>
      <c r="BS218" s="127"/>
      <c r="BT218" s="127"/>
      <c r="BU218" s="127"/>
    </row>
    <row r="219" spans="1:73" ht="48" customHeight="1">
      <c r="A219" s="15" t="s">
        <v>198</v>
      </c>
      <c r="B219" s="131"/>
      <c r="C219" s="132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3"/>
      <c r="P219" s="127"/>
      <c r="Q219" s="127"/>
      <c r="R219" s="127"/>
      <c r="S219" s="127"/>
      <c r="T219" s="127"/>
      <c r="U219" s="127"/>
      <c r="V219" s="127"/>
      <c r="W219" s="127"/>
      <c r="X219" s="127"/>
      <c r="Y219" s="127"/>
      <c r="Z219" s="127"/>
      <c r="AA219" s="127"/>
      <c r="AB219" s="127"/>
      <c r="AC219" s="127"/>
      <c r="AD219" s="127"/>
      <c r="AE219" s="127"/>
      <c r="AF219" s="127"/>
      <c r="AG219" s="127"/>
      <c r="AH219" s="127"/>
      <c r="AI219" s="127"/>
      <c r="AJ219" s="127"/>
      <c r="AK219" s="127"/>
      <c r="AL219" s="127"/>
      <c r="AM219" s="127"/>
      <c r="AN219" s="127"/>
      <c r="AO219" s="127"/>
      <c r="AP219" s="127"/>
      <c r="AQ219" s="127"/>
      <c r="AR219" s="127"/>
      <c r="AS219" s="127"/>
      <c r="AT219" s="127"/>
      <c r="AU219" s="127"/>
      <c r="AV219" s="127"/>
      <c r="AW219" s="127"/>
      <c r="AX219" s="127"/>
      <c r="AY219" s="127"/>
      <c r="AZ219" s="127"/>
      <c r="BA219" s="127"/>
      <c r="BB219" s="127"/>
      <c r="BC219" s="127"/>
      <c r="BD219" s="127"/>
      <c r="BE219" s="127"/>
      <c r="BF219" s="127"/>
      <c r="BG219" s="127"/>
      <c r="BH219" s="127"/>
      <c r="BI219" s="127"/>
      <c r="BJ219" s="127"/>
      <c r="BK219" s="127"/>
      <c r="BL219" s="127"/>
      <c r="BM219" s="127"/>
      <c r="BN219" s="127"/>
      <c r="BO219" s="127"/>
      <c r="BP219" s="127"/>
      <c r="BQ219" s="127"/>
      <c r="BR219" s="127"/>
      <c r="BS219" s="127"/>
      <c r="BT219" s="127"/>
      <c r="BU219" s="127"/>
    </row>
    <row r="220" spans="1:73" ht="16.5" customHeight="1">
      <c r="A220" s="128"/>
      <c r="B220" s="128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  <c r="T220" s="128"/>
      <c r="U220" s="128"/>
      <c r="V220" s="128"/>
      <c r="W220" s="128"/>
      <c r="X220" s="128"/>
      <c r="Y220" s="128"/>
      <c r="Z220" s="128"/>
      <c r="AA220" s="128"/>
      <c r="AB220" s="128"/>
      <c r="AC220" s="128"/>
      <c r="AD220" s="128"/>
      <c r="AE220" s="128"/>
      <c r="AF220" s="128"/>
      <c r="AG220" s="128"/>
      <c r="AH220" s="128"/>
      <c r="AI220" s="128"/>
      <c r="AJ220" s="128"/>
      <c r="AK220" s="128"/>
      <c r="AL220" s="128"/>
      <c r="AM220" s="128"/>
      <c r="AN220" s="128"/>
      <c r="AO220" s="128"/>
      <c r="AP220" s="128"/>
      <c r="AQ220" s="128"/>
      <c r="AR220" s="128"/>
      <c r="AS220" s="128"/>
      <c r="AT220" s="128"/>
      <c r="AU220" s="128"/>
      <c r="AV220" s="128"/>
      <c r="AW220" s="128"/>
      <c r="AX220" s="128"/>
      <c r="AY220" s="128"/>
      <c r="AZ220" s="128"/>
      <c r="BA220" s="128"/>
      <c r="BB220" s="128"/>
      <c r="BC220" s="128"/>
      <c r="BD220" s="128"/>
      <c r="BE220" s="128"/>
      <c r="BF220" s="128"/>
      <c r="BG220" s="128"/>
      <c r="BH220" s="128"/>
      <c r="BI220" s="128"/>
      <c r="BJ220" s="128"/>
      <c r="BK220" s="128"/>
      <c r="BL220" s="128"/>
      <c r="BM220" s="128"/>
      <c r="BN220" s="128"/>
      <c r="BO220" s="128"/>
      <c r="BP220" s="128"/>
      <c r="BQ220" s="128"/>
      <c r="BR220" s="128"/>
      <c r="BS220" s="128"/>
      <c r="BT220" s="128"/>
      <c r="BU220" s="129"/>
    </row>
    <row r="221" spans="1:73" ht="48" customHeight="1">
      <c r="A221" s="15" t="s">
        <v>200</v>
      </c>
      <c r="B221" s="131"/>
      <c r="C221" s="132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3"/>
      <c r="P221" s="127"/>
      <c r="Q221" s="127"/>
      <c r="R221" s="127"/>
      <c r="S221" s="127"/>
      <c r="T221" s="127"/>
      <c r="U221" s="127"/>
      <c r="V221" s="127"/>
      <c r="W221" s="127"/>
      <c r="X221" s="127"/>
      <c r="Y221" s="127"/>
      <c r="Z221" s="127"/>
      <c r="AA221" s="127"/>
      <c r="AB221" s="127"/>
      <c r="AC221" s="127"/>
      <c r="AD221" s="127"/>
      <c r="AE221" s="127"/>
      <c r="AF221" s="127"/>
      <c r="AG221" s="127"/>
      <c r="AH221" s="127"/>
      <c r="AI221" s="127"/>
      <c r="AJ221" s="127"/>
      <c r="AK221" s="127"/>
      <c r="AL221" s="127"/>
      <c r="AM221" s="127"/>
      <c r="AN221" s="127"/>
      <c r="AO221" s="127"/>
      <c r="AP221" s="127"/>
      <c r="AQ221" s="127"/>
      <c r="AR221" s="127"/>
      <c r="AS221" s="127"/>
      <c r="AT221" s="127"/>
      <c r="AU221" s="127"/>
      <c r="AV221" s="127"/>
      <c r="AW221" s="127"/>
      <c r="AX221" s="127"/>
      <c r="AY221" s="127"/>
      <c r="AZ221" s="127"/>
      <c r="BA221" s="127"/>
      <c r="BB221" s="127"/>
      <c r="BC221" s="127"/>
      <c r="BD221" s="127"/>
      <c r="BE221" s="127"/>
      <c r="BF221" s="127"/>
      <c r="BG221" s="127"/>
      <c r="BH221" s="127"/>
      <c r="BI221" s="127"/>
      <c r="BJ221" s="127"/>
      <c r="BK221" s="127"/>
      <c r="BL221" s="127"/>
      <c r="BM221" s="127"/>
      <c r="BN221" s="127"/>
      <c r="BO221" s="127"/>
      <c r="BP221" s="127"/>
      <c r="BQ221" s="127"/>
      <c r="BR221" s="127"/>
      <c r="BS221" s="127"/>
      <c r="BT221" s="127"/>
      <c r="BU221" s="127"/>
    </row>
    <row r="222" spans="1:73" ht="48" customHeight="1">
      <c r="A222" s="15" t="s">
        <v>201</v>
      </c>
      <c r="B222" s="131"/>
      <c r="C222" s="132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3"/>
      <c r="P222" s="127"/>
      <c r="Q222" s="127"/>
      <c r="R222" s="127"/>
      <c r="S222" s="127"/>
      <c r="T222" s="127"/>
      <c r="U222" s="127"/>
      <c r="V222" s="127"/>
      <c r="W222" s="127"/>
      <c r="X222" s="127"/>
      <c r="Y222" s="127"/>
      <c r="Z222" s="127"/>
      <c r="AA222" s="127"/>
      <c r="AB222" s="127"/>
      <c r="AC222" s="127"/>
      <c r="AD222" s="127"/>
      <c r="AE222" s="127"/>
      <c r="AF222" s="127"/>
      <c r="AG222" s="127"/>
      <c r="AH222" s="127"/>
      <c r="AI222" s="127"/>
      <c r="AJ222" s="127"/>
      <c r="AK222" s="127"/>
      <c r="AL222" s="127"/>
      <c r="AM222" s="127"/>
      <c r="AN222" s="127"/>
      <c r="AO222" s="127"/>
      <c r="AP222" s="127"/>
      <c r="AQ222" s="127"/>
      <c r="AR222" s="127"/>
      <c r="AS222" s="127"/>
      <c r="AT222" s="127"/>
      <c r="AU222" s="127"/>
      <c r="AV222" s="127"/>
      <c r="AW222" s="127"/>
      <c r="AX222" s="127"/>
      <c r="AY222" s="127"/>
      <c r="AZ222" s="127"/>
      <c r="BA222" s="127"/>
      <c r="BB222" s="127"/>
      <c r="BC222" s="127"/>
      <c r="BD222" s="127"/>
      <c r="BE222" s="127"/>
      <c r="BF222" s="127"/>
      <c r="BG222" s="127"/>
      <c r="BH222" s="127"/>
      <c r="BI222" s="127"/>
      <c r="BJ222" s="127"/>
      <c r="BK222" s="127"/>
      <c r="BL222" s="127"/>
      <c r="BM222" s="127"/>
      <c r="BN222" s="127"/>
      <c r="BO222" s="127"/>
      <c r="BP222" s="127"/>
      <c r="BQ222" s="127"/>
      <c r="BR222" s="127"/>
      <c r="BS222" s="127"/>
      <c r="BT222" s="127"/>
      <c r="BU222" s="127"/>
    </row>
    <row r="223" spans="1:73" ht="96.75" customHeight="1">
      <c r="A223" s="6"/>
      <c r="B223" s="126" t="s">
        <v>103</v>
      </c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 t="s">
        <v>104</v>
      </c>
      <c r="Q223" s="126"/>
      <c r="R223" s="126"/>
      <c r="S223" s="126"/>
      <c r="T223" s="126"/>
      <c r="U223" s="126"/>
      <c r="V223" s="126"/>
      <c r="W223" s="126"/>
      <c r="X223" s="126"/>
      <c r="Y223" s="126"/>
      <c r="Z223" s="126"/>
      <c r="AA223" s="126" t="s">
        <v>105</v>
      </c>
      <c r="AB223" s="126"/>
      <c r="AC223" s="126"/>
      <c r="AD223" s="126"/>
      <c r="AE223" s="126"/>
      <c r="AF223" s="126"/>
      <c r="AG223" s="126"/>
      <c r="AH223" s="126"/>
      <c r="AI223" s="126"/>
      <c r="AJ223" s="126"/>
      <c r="AK223" s="126"/>
      <c r="AL223" s="126"/>
      <c r="AM223" s="126"/>
      <c r="AN223" s="126"/>
      <c r="AO223" s="126"/>
      <c r="AP223" s="126" t="s">
        <v>106</v>
      </c>
      <c r="AQ223" s="126"/>
      <c r="AR223" s="126"/>
      <c r="AS223" s="126"/>
      <c r="AT223" s="126"/>
      <c r="AU223" s="126"/>
      <c r="AV223" s="126"/>
      <c r="AW223" s="126"/>
      <c r="AX223" s="126"/>
      <c r="AY223" s="126"/>
      <c r="AZ223" s="126"/>
      <c r="BA223" s="126"/>
      <c r="BB223" s="126"/>
      <c r="BC223" s="126"/>
      <c r="BD223" s="126" t="s">
        <v>107</v>
      </c>
      <c r="BE223" s="126"/>
      <c r="BF223" s="126"/>
      <c r="BG223" s="126"/>
      <c r="BH223" s="126"/>
      <c r="BI223" s="126"/>
      <c r="BJ223" s="126"/>
      <c r="BK223" s="126"/>
      <c r="BL223" s="126"/>
      <c r="BM223" s="126"/>
      <c r="BN223" s="126"/>
      <c r="BO223" s="126"/>
      <c r="BP223" s="126"/>
      <c r="BQ223" s="126"/>
      <c r="BR223" s="126"/>
      <c r="BS223" s="126"/>
      <c r="BT223" s="126"/>
      <c r="BU223" s="126"/>
    </row>
    <row r="224" spans="1:73" ht="48" customHeight="1">
      <c r="A224" s="15" t="s">
        <v>202</v>
      </c>
      <c r="B224" s="131"/>
      <c r="C224" s="132"/>
      <c r="D224" s="132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3"/>
      <c r="P224" s="127"/>
      <c r="Q224" s="127"/>
      <c r="R224" s="127"/>
      <c r="S224" s="127"/>
      <c r="T224" s="127"/>
      <c r="U224" s="127"/>
      <c r="V224" s="127"/>
      <c r="W224" s="127"/>
      <c r="X224" s="127"/>
      <c r="Y224" s="127"/>
      <c r="Z224" s="127"/>
      <c r="AA224" s="127"/>
      <c r="AB224" s="127"/>
      <c r="AC224" s="127"/>
      <c r="AD224" s="127"/>
      <c r="AE224" s="127"/>
      <c r="AF224" s="127"/>
      <c r="AG224" s="127"/>
      <c r="AH224" s="127"/>
      <c r="AI224" s="127"/>
      <c r="AJ224" s="127"/>
      <c r="AK224" s="127"/>
      <c r="AL224" s="127"/>
      <c r="AM224" s="127"/>
      <c r="AN224" s="127"/>
      <c r="AO224" s="127"/>
      <c r="AP224" s="127"/>
      <c r="AQ224" s="127"/>
      <c r="AR224" s="127"/>
      <c r="AS224" s="127"/>
      <c r="AT224" s="127"/>
      <c r="AU224" s="127"/>
      <c r="AV224" s="127"/>
      <c r="AW224" s="127"/>
      <c r="AX224" s="127"/>
      <c r="AY224" s="127"/>
      <c r="AZ224" s="127"/>
      <c r="BA224" s="127"/>
      <c r="BB224" s="127"/>
      <c r="BC224" s="127"/>
      <c r="BD224" s="127"/>
      <c r="BE224" s="127"/>
      <c r="BF224" s="127"/>
      <c r="BG224" s="127"/>
      <c r="BH224" s="127"/>
      <c r="BI224" s="127"/>
      <c r="BJ224" s="127"/>
      <c r="BK224" s="127"/>
      <c r="BL224" s="127"/>
      <c r="BM224" s="127"/>
      <c r="BN224" s="127"/>
      <c r="BO224" s="127"/>
      <c r="BP224" s="127"/>
      <c r="BQ224" s="127"/>
      <c r="BR224" s="127"/>
      <c r="BS224" s="127"/>
      <c r="BT224" s="127"/>
      <c r="BU224" s="127"/>
    </row>
    <row r="225" spans="1:73" ht="32.25" customHeight="1">
      <c r="A225" s="15" t="s">
        <v>203</v>
      </c>
      <c r="B225" s="131"/>
      <c r="C225" s="132"/>
      <c r="D225" s="132"/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3"/>
      <c r="P225" s="127"/>
      <c r="Q225" s="127"/>
      <c r="R225" s="127"/>
      <c r="S225" s="127"/>
      <c r="T225" s="127"/>
      <c r="U225" s="127"/>
      <c r="V225" s="127"/>
      <c r="W225" s="127"/>
      <c r="X225" s="127"/>
      <c r="Y225" s="127"/>
      <c r="Z225" s="127"/>
      <c r="AA225" s="127"/>
      <c r="AB225" s="127"/>
      <c r="AC225" s="127"/>
      <c r="AD225" s="127"/>
      <c r="AE225" s="127"/>
      <c r="AF225" s="127"/>
      <c r="AG225" s="127"/>
      <c r="AH225" s="127"/>
      <c r="AI225" s="127"/>
      <c r="AJ225" s="127"/>
      <c r="AK225" s="127"/>
      <c r="AL225" s="127"/>
      <c r="AM225" s="127"/>
      <c r="AN225" s="127"/>
      <c r="AO225" s="127"/>
      <c r="AP225" s="127"/>
      <c r="AQ225" s="127"/>
      <c r="AR225" s="127"/>
      <c r="AS225" s="127"/>
      <c r="AT225" s="127"/>
      <c r="AU225" s="127"/>
      <c r="AV225" s="127"/>
      <c r="AW225" s="127"/>
      <c r="AX225" s="127"/>
      <c r="AY225" s="127"/>
      <c r="AZ225" s="127"/>
      <c r="BA225" s="127"/>
      <c r="BB225" s="127"/>
      <c r="BC225" s="127"/>
      <c r="BD225" s="127"/>
      <c r="BE225" s="127"/>
      <c r="BF225" s="127"/>
      <c r="BG225" s="127"/>
      <c r="BH225" s="127"/>
      <c r="BI225" s="127"/>
      <c r="BJ225" s="127"/>
      <c r="BK225" s="127"/>
      <c r="BL225" s="127"/>
      <c r="BM225" s="127"/>
      <c r="BN225" s="127"/>
      <c r="BO225" s="127"/>
      <c r="BP225" s="127"/>
      <c r="BQ225" s="127"/>
      <c r="BR225" s="127"/>
      <c r="BS225" s="127"/>
      <c r="BT225" s="127"/>
      <c r="BU225" s="127"/>
    </row>
    <row r="226" spans="1:73" ht="48" customHeight="1">
      <c r="A226" s="15" t="s">
        <v>204</v>
      </c>
      <c r="B226" s="131"/>
      <c r="C226" s="132"/>
      <c r="D226" s="132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3"/>
      <c r="P226" s="127"/>
      <c r="Q226" s="127"/>
      <c r="R226" s="127"/>
      <c r="S226" s="127"/>
      <c r="T226" s="127"/>
      <c r="U226" s="127"/>
      <c r="V226" s="127"/>
      <c r="W226" s="127"/>
      <c r="X226" s="127"/>
      <c r="Y226" s="127"/>
      <c r="Z226" s="127"/>
      <c r="AA226" s="127"/>
      <c r="AB226" s="127"/>
      <c r="AC226" s="127"/>
      <c r="AD226" s="127"/>
      <c r="AE226" s="127"/>
      <c r="AF226" s="127"/>
      <c r="AG226" s="127"/>
      <c r="AH226" s="127"/>
      <c r="AI226" s="127"/>
      <c r="AJ226" s="127"/>
      <c r="AK226" s="127"/>
      <c r="AL226" s="127"/>
      <c r="AM226" s="127"/>
      <c r="AN226" s="127"/>
      <c r="AO226" s="127"/>
      <c r="AP226" s="127"/>
      <c r="AQ226" s="127"/>
      <c r="AR226" s="127"/>
      <c r="AS226" s="127"/>
      <c r="AT226" s="127"/>
      <c r="AU226" s="127"/>
      <c r="AV226" s="127"/>
      <c r="AW226" s="127"/>
      <c r="AX226" s="127"/>
      <c r="AY226" s="127"/>
      <c r="AZ226" s="127"/>
      <c r="BA226" s="127"/>
      <c r="BB226" s="127"/>
      <c r="BC226" s="127"/>
      <c r="BD226" s="127"/>
      <c r="BE226" s="127"/>
      <c r="BF226" s="127"/>
      <c r="BG226" s="127"/>
      <c r="BH226" s="127"/>
      <c r="BI226" s="127"/>
      <c r="BJ226" s="127"/>
      <c r="BK226" s="127"/>
      <c r="BL226" s="127"/>
      <c r="BM226" s="127"/>
      <c r="BN226" s="127"/>
      <c r="BO226" s="127"/>
      <c r="BP226" s="127"/>
      <c r="BQ226" s="127"/>
      <c r="BR226" s="127"/>
      <c r="BS226" s="127"/>
      <c r="BT226" s="127"/>
      <c r="BU226" s="127"/>
    </row>
    <row r="227" spans="1:73" ht="32.25" customHeight="1">
      <c r="A227" s="15" t="s">
        <v>205</v>
      </c>
      <c r="B227" s="131"/>
      <c r="C227" s="132"/>
      <c r="D227" s="132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3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  <c r="Z227" s="127"/>
      <c r="AA227" s="127"/>
      <c r="AB227" s="127"/>
      <c r="AC227" s="127"/>
      <c r="AD227" s="127"/>
      <c r="AE227" s="127"/>
      <c r="AF227" s="127"/>
      <c r="AG227" s="127"/>
      <c r="AH227" s="127"/>
      <c r="AI227" s="127"/>
      <c r="AJ227" s="127"/>
      <c r="AK227" s="127"/>
      <c r="AL227" s="127"/>
      <c r="AM227" s="127"/>
      <c r="AN227" s="127"/>
      <c r="AO227" s="127"/>
      <c r="AP227" s="127"/>
      <c r="AQ227" s="127"/>
      <c r="AR227" s="127"/>
      <c r="AS227" s="127"/>
      <c r="AT227" s="127"/>
      <c r="AU227" s="127"/>
      <c r="AV227" s="127"/>
      <c r="AW227" s="127"/>
      <c r="AX227" s="127"/>
      <c r="AY227" s="127"/>
      <c r="AZ227" s="127"/>
      <c r="BA227" s="127"/>
      <c r="BB227" s="127"/>
      <c r="BC227" s="127"/>
      <c r="BD227" s="127"/>
      <c r="BE227" s="127"/>
      <c r="BF227" s="127"/>
      <c r="BG227" s="127"/>
      <c r="BH227" s="127"/>
      <c r="BI227" s="127"/>
      <c r="BJ227" s="127"/>
      <c r="BK227" s="127"/>
      <c r="BL227" s="127"/>
      <c r="BM227" s="127"/>
      <c r="BN227" s="127"/>
      <c r="BO227" s="127"/>
      <c r="BP227" s="127"/>
      <c r="BQ227" s="127"/>
      <c r="BR227" s="127"/>
      <c r="BS227" s="127"/>
      <c r="BT227" s="127"/>
      <c r="BU227" s="127"/>
    </row>
    <row r="228" spans="1:73" ht="16.5" customHeight="1">
      <c r="A228" s="128"/>
      <c r="B228" s="128"/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  <c r="T228" s="128"/>
      <c r="U228" s="128"/>
      <c r="V228" s="128"/>
      <c r="W228" s="128"/>
      <c r="X228" s="128"/>
      <c r="Y228" s="128"/>
      <c r="Z228" s="128"/>
      <c r="AA228" s="128"/>
      <c r="AB228" s="128"/>
      <c r="AC228" s="128"/>
      <c r="AD228" s="128"/>
      <c r="AE228" s="128"/>
      <c r="AF228" s="128"/>
      <c r="AG228" s="128"/>
      <c r="AH228" s="128"/>
      <c r="AI228" s="128"/>
      <c r="AJ228" s="128"/>
      <c r="AK228" s="128"/>
      <c r="AL228" s="128"/>
      <c r="AM228" s="128"/>
      <c r="AN228" s="128"/>
      <c r="AO228" s="128"/>
      <c r="AP228" s="128"/>
      <c r="AQ228" s="128"/>
      <c r="AR228" s="128"/>
      <c r="AS228" s="128"/>
      <c r="AT228" s="128"/>
      <c r="AU228" s="128"/>
      <c r="AV228" s="128"/>
      <c r="AW228" s="128"/>
      <c r="AX228" s="128"/>
      <c r="AY228" s="128"/>
      <c r="AZ228" s="128"/>
      <c r="BA228" s="128"/>
      <c r="BB228" s="128"/>
      <c r="BC228" s="128"/>
      <c r="BD228" s="128"/>
      <c r="BE228" s="128"/>
      <c r="BF228" s="128"/>
      <c r="BG228" s="128"/>
      <c r="BH228" s="128"/>
      <c r="BI228" s="128"/>
      <c r="BJ228" s="128"/>
      <c r="BK228" s="128"/>
      <c r="BL228" s="128"/>
      <c r="BM228" s="128"/>
      <c r="BN228" s="128"/>
      <c r="BO228" s="128"/>
      <c r="BP228" s="128"/>
      <c r="BQ228" s="128"/>
      <c r="BR228" s="128"/>
      <c r="BS228" s="128"/>
      <c r="BT228" s="128"/>
      <c r="BU228" s="129"/>
    </row>
    <row r="229" spans="1:73" ht="32.25" customHeight="1">
      <c r="A229" s="15" t="s">
        <v>207</v>
      </c>
      <c r="B229" s="131"/>
      <c r="C229" s="132"/>
      <c r="D229" s="132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3"/>
      <c r="P229" s="127"/>
      <c r="Q229" s="127"/>
      <c r="R229" s="127"/>
      <c r="S229" s="127"/>
      <c r="T229" s="127"/>
      <c r="U229" s="127"/>
      <c r="V229" s="127"/>
      <c r="W229" s="127"/>
      <c r="X229" s="127"/>
      <c r="Y229" s="127"/>
      <c r="Z229" s="127"/>
      <c r="AA229" s="127"/>
      <c r="AB229" s="127"/>
      <c r="AC229" s="127"/>
      <c r="AD229" s="127"/>
      <c r="AE229" s="127"/>
      <c r="AF229" s="127"/>
      <c r="AG229" s="127"/>
      <c r="AH229" s="127"/>
      <c r="AI229" s="127"/>
      <c r="AJ229" s="127"/>
      <c r="AK229" s="127"/>
      <c r="AL229" s="127"/>
      <c r="AM229" s="127"/>
      <c r="AN229" s="127"/>
      <c r="AO229" s="127"/>
      <c r="AP229" s="127"/>
      <c r="AQ229" s="127"/>
      <c r="AR229" s="127"/>
      <c r="AS229" s="127"/>
      <c r="AT229" s="127"/>
      <c r="AU229" s="127"/>
      <c r="AV229" s="127"/>
      <c r="AW229" s="127"/>
      <c r="AX229" s="127"/>
      <c r="AY229" s="127"/>
      <c r="AZ229" s="127"/>
      <c r="BA229" s="127"/>
      <c r="BB229" s="127"/>
      <c r="BC229" s="127"/>
      <c r="BD229" s="127"/>
      <c r="BE229" s="127"/>
      <c r="BF229" s="127"/>
      <c r="BG229" s="127"/>
      <c r="BH229" s="127"/>
      <c r="BI229" s="127"/>
      <c r="BJ229" s="127"/>
      <c r="BK229" s="127"/>
      <c r="BL229" s="127"/>
      <c r="BM229" s="127"/>
      <c r="BN229" s="127"/>
      <c r="BO229" s="127"/>
      <c r="BP229" s="127"/>
      <c r="BQ229" s="127"/>
      <c r="BR229" s="127"/>
      <c r="BS229" s="127"/>
      <c r="BT229" s="127"/>
      <c r="BU229" s="127"/>
    </row>
    <row r="230" spans="1:73" ht="32.25" customHeight="1">
      <c r="A230" s="15" t="s">
        <v>208</v>
      </c>
      <c r="B230" s="131"/>
      <c r="C230" s="132"/>
      <c r="D230" s="132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  <c r="O230" s="133"/>
      <c r="P230" s="127"/>
      <c r="Q230" s="127"/>
      <c r="R230" s="127"/>
      <c r="S230" s="127"/>
      <c r="T230" s="127"/>
      <c r="U230" s="127"/>
      <c r="V230" s="127"/>
      <c r="W230" s="127"/>
      <c r="X230" s="127"/>
      <c r="Y230" s="127"/>
      <c r="Z230" s="127"/>
      <c r="AA230" s="127"/>
      <c r="AB230" s="127"/>
      <c r="AC230" s="127"/>
      <c r="AD230" s="127"/>
      <c r="AE230" s="127"/>
      <c r="AF230" s="127"/>
      <c r="AG230" s="127"/>
      <c r="AH230" s="127"/>
      <c r="AI230" s="127"/>
      <c r="AJ230" s="127"/>
      <c r="AK230" s="127"/>
      <c r="AL230" s="127"/>
      <c r="AM230" s="127"/>
      <c r="AN230" s="127"/>
      <c r="AO230" s="127"/>
      <c r="AP230" s="127"/>
      <c r="AQ230" s="127"/>
      <c r="AR230" s="127"/>
      <c r="AS230" s="127"/>
      <c r="AT230" s="127"/>
      <c r="AU230" s="127"/>
      <c r="AV230" s="127"/>
      <c r="AW230" s="127"/>
      <c r="AX230" s="127"/>
      <c r="AY230" s="127"/>
      <c r="AZ230" s="127"/>
      <c r="BA230" s="127"/>
      <c r="BB230" s="127"/>
      <c r="BC230" s="127"/>
      <c r="BD230" s="127"/>
      <c r="BE230" s="127"/>
      <c r="BF230" s="127"/>
      <c r="BG230" s="127"/>
      <c r="BH230" s="127"/>
      <c r="BI230" s="127"/>
      <c r="BJ230" s="127"/>
      <c r="BK230" s="127"/>
      <c r="BL230" s="127"/>
      <c r="BM230" s="127"/>
      <c r="BN230" s="127"/>
      <c r="BO230" s="127"/>
      <c r="BP230" s="127"/>
      <c r="BQ230" s="127"/>
      <c r="BR230" s="127"/>
      <c r="BS230" s="127"/>
      <c r="BT230" s="127"/>
      <c r="BU230" s="127"/>
    </row>
    <row r="231" spans="1:73" ht="48" customHeight="1">
      <c r="A231" s="15" t="s">
        <v>209</v>
      </c>
      <c r="B231" s="131"/>
      <c r="C231" s="132"/>
      <c r="D231" s="132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3"/>
      <c r="P231" s="127"/>
      <c r="Q231" s="127"/>
      <c r="R231" s="127"/>
      <c r="S231" s="127"/>
      <c r="T231" s="127"/>
      <c r="U231" s="127"/>
      <c r="V231" s="127"/>
      <c r="W231" s="127"/>
      <c r="X231" s="127"/>
      <c r="Y231" s="127"/>
      <c r="Z231" s="127"/>
      <c r="AA231" s="127"/>
      <c r="AB231" s="127"/>
      <c r="AC231" s="127"/>
      <c r="AD231" s="127"/>
      <c r="AE231" s="127"/>
      <c r="AF231" s="127"/>
      <c r="AG231" s="127"/>
      <c r="AH231" s="127"/>
      <c r="AI231" s="127"/>
      <c r="AJ231" s="127"/>
      <c r="AK231" s="127"/>
      <c r="AL231" s="127"/>
      <c r="AM231" s="127"/>
      <c r="AN231" s="127"/>
      <c r="AO231" s="127"/>
      <c r="AP231" s="127"/>
      <c r="AQ231" s="127"/>
      <c r="AR231" s="127"/>
      <c r="AS231" s="127"/>
      <c r="AT231" s="127"/>
      <c r="AU231" s="127"/>
      <c r="AV231" s="127"/>
      <c r="AW231" s="127"/>
      <c r="AX231" s="127"/>
      <c r="AY231" s="127"/>
      <c r="AZ231" s="127"/>
      <c r="BA231" s="127"/>
      <c r="BB231" s="127"/>
      <c r="BC231" s="127"/>
      <c r="BD231" s="127"/>
      <c r="BE231" s="127"/>
      <c r="BF231" s="127"/>
      <c r="BG231" s="127"/>
      <c r="BH231" s="127"/>
      <c r="BI231" s="127"/>
      <c r="BJ231" s="127"/>
      <c r="BK231" s="127"/>
      <c r="BL231" s="127"/>
      <c r="BM231" s="127"/>
      <c r="BN231" s="127"/>
      <c r="BO231" s="127"/>
      <c r="BP231" s="127"/>
      <c r="BQ231" s="127"/>
      <c r="BR231" s="127"/>
      <c r="BS231" s="127"/>
      <c r="BT231" s="127"/>
      <c r="BU231" s="127"/>
    </row>
    <row r="232" spans="1:73" ht="16.5" customHeight="1">
      <c r="A232" s="15" t="s">
        <v>210</v>
      </c>
      <c r="B232" s="131"/>
      <c r="C232" s="132"/>
      <c r="D232" s="132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3"/>
      <c r="P232" s="127"/>
      <c r="Q232" s="127"/>
      <c r="R232" s="127"/>
      <c r="S232" s="127"/>
      <c r="T232" s="127"/>
      <c r="U232" s="127"/>
      <c r="V232" s="127"/>
      <c r="W232" s="127"/>
      <c r="X232" s="127"/>
      <c r="Y232" s="127"/>
      <c r="Z232" s="127"/>
      <c r="AA232" s="127"/>
      <c r="AB232" s="127"/>
      <c r="AC232" s="127"/>
      <c r="AD232" s="127"/>
      <c r="AE232" s="127"/>
      <c r="AF232" s="127"/>
      <c r="AG232" s="127"/>
      <c r="AH232" s="127"/>
      <c r="AI232" s="127"/>
      <c r="AJ232" s="127"/>
      <c r="AK232" s="127"/>
      <c r="AL232" s="127"/>
      <c r="AM232" s="127"/>
      <c r="AN232" s="127"/>
      <c r="AO232" s="127"/>
      <c r="AP232" s="127"/>
      <c r="AQ232" s="127"/>
      <c r="AR232" s="127"/>
      <c r="AS232" s="127"/>
      <c r="AT232" s="127"/>
      <c r="AU232" s="127"/>
      <c r="AV232" s="127"/>
      <c r="AW232" s="127"/>
      <c r="AX232" s="127"/>
      <c r="AY232" s="127"/>
      <c r="AZ232" s="127"/>
      <c r="BA232" s="127"/>
      <c r="BB232" s="127"/>
      <c r="BC232" s="127"/>
      <c r="BD232" s="127"/>
      <c r="BE232" s="127"/>
      <c r="BF232" s="127"/>
      <c r="BG232" s="127"/>
      <c r="BH232" s="127"/>
      <c r="BI232" s="127"/>
      <c r="BJ232" s="127"/>
      <c r="BK232" s="127"/>
      <c r="BL232" s="127"/>
      <c r="BM232" s="127"/>
      <c r="BN232" s="127"/>
      <c r="BO232" s="127"/>
      <c r="BP232" s="127"/>
      <c r="BQ232" s="127"/>
      <c r="BR232" s="127"/>
      <c r="BS232" s="127"/>
      <c r="BT232" s="127"/>
      <c r="BU232" s="127"/>
    </row>
    <row r="233" spans="1:73" ht="32.25" customHeight="1">
      <c r="A233" s="15" t="s">
        <v>211</v>
      </c>
      <c r="B233" s="131"/>
      <c r="C233" s="132"/>
      <c r="D233" s="132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3"/>
      <c r="P233" s="127"/>
      <c r="Q233" s="127"/>
      <c r="R233" s="127"/>
      <c r="S233" s="127"/>
      <c r="T233" s="127"/>
      <c r="U233" s="127"/>
      <c r="V233" s="127"/>
      <c r="W233" s="127"/>
      <c r="X233" s="127"/>
      <c r="Y233" s="127"/>
      <c r="Z233" s="127"/>
      <c r="AA233" s="127"/>
      <c r="AB233" s="127"/>
      <c r="AC233" s="127"/>
      <c r="AD233" s="127"/>
      <c r="AE233" s="127"/>
      <c r="AF233" s="127"/>
      <c r="AG233" s="127"/>
      <c r="AH233" s="127"/>
      <c r="AI233" s="127"/>
      <c r="AJ233" s="127"/>
      <c r="AK233" s="127"/>
      <c r="AL233" s="127"/>
      <c r="AM233" s="127"/>
      <c r="AN233" s="127"/>
      <c r="AO233" s="127"/>
      <c r="AP233" s="127"/>
      <c r="AQ233" s="127"/>
      <c r="AR233" s="127"/>
      <c r="AS233" s="127"/>
      <c r="AT233" s="127"/>
      <c r="AU233" s="127"/>
      <c r="AV233" s="127"/>
      <c r="AW233" s="127"/>
      <c r="AX233" s="127"/>
      <c r="AY233" s="127"/>
      <c r="AZ233" s="127"/>
      <c r="BA233" s="127"/>
      <c r="BB233" s="127"/>
      <c r="BC233" s="127"/>
      <c r="BD233" s="127"/>
      <c r="BE233" s="127"/>
      <c r="BF233" s="127"/>
      <c r="BG233" s="127"/>
      <c r="BH233" s="127"/>
      <c r="BI233" s="127"/>
      <c r="BJ233" s="127"/>
      <c r="BK233" s="127"/>
      <c r="BL233" s="127"/>
      <c r="BM233" s="127"/>
      <c r="BN233" s="127"/>
      <c r="BO233" s="127"/>
      <c r="BP233" s="127"/>
      <c r="BQ233" s="127"/>
      <c r="BR233" s="127"/>
      <c r="BS233" s="127"/>
      <c r="BT233" s="127"/>
      <c r="BU233" s="127"/>
    </row>
    <row r="234" spans="1:73" ht="32.25" customHeight="1">
      <c r="A234" s="15" t="s">
        <v>212</v>
      </c>
      <c r="B234" s="131"/>
      <c r="C234" s="132"/>
      <c r="D234" s="132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3"/>
      <c r="P234" s="127"/>
      <c r="Q234" s="127"/>
      <c r="R234" s="127"/>
      <c r="S234" s="127"/>
      <c r="T234" s="127"/>
      <c r="U234" s="127"/>
      <c r="V234" s="127"/>
      <c r="W234" s="127"/>
      <c r="X234" s="127"/>
      <c r="Y234" s="127"/>
      <c r="Z234" s="127"/>
      <c r="AA234" s="127"/>
      <c r="AB234" s="127"/>
      <c r="AC234" s="127"/>
      <c r="AD234" s="127"/>
      <c r="AE234" s="127"/>
      <c r="AF234" s="127"/>
      <c r="AG234" s="127"/>
      <c r="AH234" s="127"/>
      <c r="AI234" s="127"/>
      <c r="AJ234" s="127"/>
      <c r="AK234" s="127"/>
      <c r="AL234" s="127"/>
      <c r="AM234" s="127"/>
      <c r="AN234" s="127"/>
      <c r="AO234" s="127"/>
      <c r="AP234" s="127"/>
      <c r="AQ234" s="127"/>
      <c r="AR234" s="127"/>
      <c r="AS234" s="127"/>
      <c r="AT234" s="127"/>
      <c r="AU234" s="127"/>
      <c r="AV234" s="127"/>
      <c r="AW234" s="127"/>
      <c r="AX234" s="127"/>
      <c r="AY234" s="127"/>
      <c r="AZ234" s="127"/>
      <c r="BA234" s="127"/>
      <c r="BB234" s="127"/>
      <c r="BC234" s="127"/>
      <c r="BD234" s="127"/>
      <c r="BE234" s="127"/>
      <c r="BF234" s="127"/>
      <c r="BG234" s="127"/>
      <c r="BH234" s="127"/>
      <c r="BI234" s="127"/>
      <c r="BJ234" s="127"/>
      <c r="BK234" s="127"/>
      <c r="BL234" s="127"/>
      <c r="BM234" s="127"/>
      <c r="BN234" s="127"/>
      <c r="BO234" s="127"/>
      <c r="BP234" s="127"/>
      <c r="BQ234" s="127"/>
      <c r="BR234" s="127"/>
      <c r="BS234" s="127"/>
      <c r="BT234" s="127"/>
      <c r="BU234" s="127"/>
    </row>
    <row r="235" spans="1:73" ht="16.5" customHeight="1">
      <c r="A235" s="128"/>
      <c r="B235" s="128"/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  <c r="T235" s="128"/>
      <c r="U235" s="128"/>
      <c r="V235" s="128"/>
      <c r="W235" s="128"/>
      <c r="X235" s="128"/>
      <c r="Y235" s="128"/>
      <c r="Z235" s="128"/>
      <c r="AA235" s="128"/>
      <c r="AB235" s="128"/>
      <c r="AC235" s="128"/>
      <c r="AD235" s="128"/>
      <c r="AE235" s="128"/>
      <c r="AF235" s="128"/>
      <c r="AG235" s="128"/>
      <c r="AH235" s="128"/>
      <c r="AI235" s="128"/>
      <c r="AJ235" s="128"/>
      <c r="AK235" s="128"/>
      <c r="AL235" s="128"/>
      <c r="AM235" s="128"/>
      <c r="AN235" s="128"/>
      <c r="AO235" s="128"/>
      <c r="AP235" s="128"/>
      <c r="AQ235" s="128"/>
      <c r="AR235" s="128"/>
      <c r="AS235" s="128"/>
      <c r="AT235" s="128"/>
      <c r="AU235" s="128"/>
      <c r="AV235" s="128"/>
      <c r="AW235" s="128"/>
      <c r="AX235" s="128"/>
      <c r="AY235" s="128"/>
      <c r="AZ235" s="128"/>
      <c r="BA235" s="128"/>
      <c r="BB235" s="128"/>
      <c r="BC235" s="128"/>
      <c r="BD235" s="128"/>
      <c r="BE235" s="128"/>
      <c r="BF235" s="128"/>
      <c r="BG235" s="128"/>
      <c r="BH235" s="128"/>
      <c r="BI235" s="128"/>
      <c r="BJ235" s="128"/>
      <c r="BK235" s="128"/>
      <c r="BL235" s="128"/>
      <c r="BM235" s="128"/>
      <c r="BN235" s="128"/>
      <c r="BO235" s="128"/>
      <c r="BP235" s="128"/>
      <c r="BQ235" s="128"/>
      <c r="BR235" s="128"/>
      <c r="BS235" s="128"/>
      <c r="BT235" s="128"/>
      <c r="BU235" s="129"/>
    </row>
    <row r="236" spans="1:73" ht="48" customHeight="1">
      <c r="A236" s="15" t="s">
        <v>214</v>
      </c>
      <c r="B236" s="131"/>
      <c r="C236" s="132"/>
      <c r="D236" s="132"/>
      <c r="E236" s="132"/>
      <c r="F236" s="132"/>
      <c r="G236" s="132"/>
      <c r="H236" s="132"/>
      <c r="I236" s="132"/>
      <c r="J236" s="132"/>
      <c r="K236" s="132"/>
      <c r="L236" s="132"/>
      <c r="M236" s="132"/>
      <c r="N236" s="132"/>
      <c r="O236" s="133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  <c r="AA236" s="127"/>
      <c r="AB236" s="127"/>
      <c r="AC236" s="127"/>
      <c r="AD236" s="127"/>
      <c r="AE236" s="127"/>
      <c r="AF236" s="127"/>
      <c r="AG236" s="127"/>
      <c r="AH236" s="127"/>
      <c r="AI236" s="127"/>
      <c r="AJ236" s="127"/>
      <c r="AK236" s="127"/>
      <c r="AL236" s="127"/>
      <c r="AM236" s="127"/>
      <c r="AN236" s="127"/>
      <c r="AO236" s="127"/>
      <c r="AP236" s="127"/>
      <c r="AQ236" s="127"/>
      <c r="AR236" s="127"/>
      <c r="AS236" s="127"/>
      <c r="AT236" s="127"/>
      <c r="AU236" s="127"/>
      <c r="AV236" s="127"/>
      <c r="AW236" s="127"/>
      <c r="AX236" s="127"/>
      <c r="AY236" s="127"/>
      <c r="AZ236" s="127"/>
      <c r="BA236" s="127"/>
      <c r="BB236" s="127"/>
      <c r="BC236" s="127"/>
      <c r="BD236" s="127"/>
      <c r="BE236" s="127"/>
      <c r="BF236" s="127"/>
      <c r="BG236" s="127"/>
      <c r="BH236" s="127"/>
      <c r="BI236" s="127"/>
      <c r="BJ236" s="127"/>
      <c r="BK236" s="127"/>
      <c r="BL236" s="127"/>
      <c r="BM236" s="127"/>
      <c r="BN236" s="127"/>
      <c r="BO236" s="127"/>
      <c r="BP236" s="127"/>
      <c r="BQ236" s="127"/>
      <c r="BR236" s="127"/>
      <c r="BS236" s="127"/>
      <c r="BT236" s="127"/>
      <c r="BU236" s="127"/>
    </row>
    <row r="237" spans="1:73" ht="63.75" customHeight="1">
      <c r="A237" s="15" t="s">
        <v>215</v>
      </c>
      <c r="B237" s="131"/>
      <c r="C237" s="132"/>
      <c r="D237" s="132"/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  <c r="O237" s="133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  <c r="AA237" s="127"/>
      <c r="AB237" s="127"/>
      <c r="AC237" s="127"/>
      <c r="AD237" s="127"/>
      <c r="AE237" s="127"/>
      <c r="AF237" s="127"/>
      <c r="AG237" s="127"/>
      <c r="AH237" s="127"/>
      <c r="AI237" s="127"/>
      <c r="AJ237" s="127"/>
      <c r="AK237" s="127"/>
      <c r="AL237" s="127"/>
      <c r="AM237" s="127"/>
      <c r="AN237" s="127"/>
      <c r="AO237" s="127"/>
      <c r="AP237" s="127"/>
      <c r="AQ237" s="127"/>
      <c r="AR237" s="127"/>
      <c r="AS237" s="127"/>
      <c r="AT237" s="127"/>
      <c r="AU237" s="127"/>
      <c r="AV237" s="127"/>
      <c r="AW237" s="127"/>
      <c r="AX237" s="127"/>
      <c r="AY237" s="127"/>
      <c r="AZ237" s="127"/>
      <c r="BA237" s="127"/>
      <c r="BB237" s="127"/>
      <c r="BC237" s="127"/>
      <c r="BD237" s="127"/>
      <c r="BE237" s="127"/>
      <c r="BF237" s="127"/>
      <c r="BG237" s="127"/>
      <c r="BH237" s="127"/>
      <c r="BI237" s="127"/>
      <c r="BJ237" s="127"/>
      <c r="BK237" s="127"/>
      <c r="BL237" s="127"/>
      <c r="BM237" s="127"/>
      <c r="BN237" s="127"/>
      <c r="BO237" s="127"/>
      <c r="BP237" s="127"/>
      <c r="BQ237" s="127"/>
      <c r="BR237" s="127"/>
      <c r="BS237" s="127"/>
      <c r="BT237" s="127"/>
      <c r="BU237" s="127"/>
    </row>
    <row r="238" spans="1:73" ht="63.75" customHeight="1">
      <c r="A238" s="15" t="s">
        <v>216</v>
      </c>
      <c r="B238" s="131"/>
      <c r="C238" s="132"/>
      <c r="D238" s="132"/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  <c r="O238" s="133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  <c r="AA238" s="127"/>
      <c r="AB238" s="127"/>
      <c r="AC238" s="127"/>
      <c r="AD238" s="127"/>
      <c r="AE238" s="127"/>
      <c r="AF238" s="127"/>
      <c r="AG238" s="127"/>
      <c r="AH238" s="127"/>
      <c r="AI238" s="127"/>
      <c r="AJ238" s="127"/>
      <c r="AK238" s="127"/>
      <c r="AL238" s="127"/>
      <c r="AM238" s="127"/>
      <c r="AN238" s="127"/>
      <c r="AO238" s="127"/>
      <c r="AP238" s="127"/>
      <c r="AQ238" s="127"/>
      <c r="AR238" s="127"/>
      <c r="AS238" s="127"/>
      <c r="AT238" s="127"/>
      <c r="AU238" s="127"/>
      <c r="AV238" s="127"/>
      <c r="AW238" s="127"/>
      <c r="AX238" s="127"/>
      <c r="AY238" s="127"/>
      <c r="AZ238" s="127"/>
      <c r="BA238" s="127"/>
      <c r="BB238" s="127"/>
      <c r="BC238" s="127"/>
      <c r="BD238" s="127"/>
      <c r="BE238" s="127"/>
      <c r="BF238" s="127"/>
      <c r="BG238" s="127"/>
      <c r="BH238" s="127"/>
      <c r="BI238" s="127"/>
      <c r="BJ238" s="127"/>
      <c r="BK238" s="127"/>
      <c r="BL238" s="127"/>
      <c r="BM238" s="127"/>
      <c r="BN238" s="127"/>
      <c r="BO238" s="127"/>
      <c r="BP238" s="127"/>
      <c r="BQ238" s="127"/>
      <c r="BR238" s="127"/>
      <c r="BS238" s="127"/>
      <c r="BT238" s="127"/>
      <c r="BU238" s="127"/>
    </row>
    <row r="239" spans="1:73" ht="16.5" customHeight="1">
      <c r="A239" s="15" t="s">
        <v>217</v>
      </c>
      <c r="B239" s="131"/>
      <c r="C239" s="132"/>
      <c r="D239" s="132"/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  <c r="O239" s="133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  <c r="AA239" s="127"/>
      <c r="AB239" s="127"/>
      <c r="AC239" s="127"/>
      <c r="AD239" s="127"/>
      <c r="AE239" s="127"/>
      <c r="AF239" s="127"/>
      <c r="AG239" s="127"/>
      <c r="AH239" s="127"/>
      <c r="AI239" s="127"/>
      <c r="AJ239" s="127"/>
      <c r="AK239" s="127"/>
      <c r="AL239" s="127"/>
      <c r="AM239" s="127"/>
      <c r="AN239" s="127"/>
      <c r="AO239" s="127"/>
      <c r="AP239" s="127"/>
      <c r="AQ239" s="127"/>
      <c r="AR239" s="127"/>
      <c r="AS239" s="127"/>
      <c r="AT239" s="127"/>
      <c r="AU239" s="127"/>
      <c r="AV239" s="127"/>
      <c r="AW239" s="127"/>
      <c r="AX239" s="127"/>
      <c r="AY239" s="127"/>
      <c r="AZ239" s="127"/>
      <c r="BA239" s="127"/>
      <c r="BB239" s="127"/>
      <c r="BC239" s="127"/>
      <c r="BD239" s="127"/>
      <c r="BE239" s="127"/>
      <c r="BF239" s="127"/>
      <c r="BG239" s="127"/>
      <c r="BH239" s="127"/>
      <c r="BI239" s="127"/>
      <c r="BJ239" s="127"/>
      <c r="BK239" s="127"/>
      <c r="BL239" s="127"/>
      <c r="BM239" s="127"/>
      <c r="BN239" s="127"/>
      <c r="BO239" s="127"/>
      <c r="BP239" s="127"/>
      <c r="BQ239" s="127"/>
      <c r="BR239" s="127"/>
      <c r="BS239" s="127"/>
      <c r="BT239" s="127"/>
      <c r="BU239" s="127"/>
    </row>
    <row r="240" spans="1:73" ht="16.5" customHeight="1">
      <c r="A240" s="128"/>
      <c r="B240" s="128"/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28"/>
      <c r="W240" s="128"/>
      <c r="X240" s="128"/>
      <c r="Y240" s="128"/>
      <c r="Z240" s="128"/>
      <c r="AA240" s="128"/>
      <c r="AB240" s="128"/>
      <c r="AC240" s="128"/>
      <c r="AD240" s="128"/>
      <c r="AE240" s="128"/>
      <c r="AF240" s="128"/>
      <c r="AG240" s="128"/>
      <c r="AH240" s="128"/>
      <c r="AI240" s="128"/>
      <c r="AJ240" s="128"/>
      <c r="AK240" s="128"/>
      <c r="AL240" s="128"/>
      <c r="AM240" s="128"/>
      <c r="AN240" s="128"/>
      <c r="AO240" s="128"/>
      <c r="AP240" s="128"/>
      <c r="AQ240" s="128"/>
      <c r="AR240" s="128"/>
      <c r="AS240" s="128"/>
      <c r="AT240" s="128"/>
      <c r="AU240" s="128"/>
      <c r="AV240" s="128"/>
      <c r="AW240" s="128"/>
      <c r="AX240" s="128"/>
      <c r="AY240" s="128"/>
      <c r="AZ240" s="128"/>
      <c r="BA240" s="128"/>
      <c r="BB240" s="128"/>
      <c r="BC240" s="128"/>
      <c r="BD240" s="128"/>
      <c r="BE240" s="128"/>
      <c r="BF240" s="128"/>
      <c r="BG240" s="128"/>
      <c r="BH240" s="128"/>
      <c r="BI240" s="128"/>
      <c r="BJ240" s="128"/>
      <c r="BK240" s="128"/>
      <c r="BL240" s="128"/>
      <c r="BM240" s="128"/>
      <c r="BN240" s="128"/>
      <c r="BO240" s="128"/>
      <c r="BP240" s="128"/>
      <c r="BQ240" s="128"/>
      <c r="BR240" s="128"/>
      <c r="BS240" s="128"/>
      <c r="BT240" s="128"/>
      <c r="BU240" s="129"/>
    </row>
    <row r="241" spans="1:73" ht="16.5" customHeight="1">
      <c r="A241" s="15" t="s">
        <v>219</v>
      </c>
      <c r="B241" s="131"/>
      <c r="C241" s="132"/>
      <c r="D241" s="13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3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  <c r="AA241" s="127"/>
      <c r="AB241" s="127"/>
      <c r="AC241" s="127"/>
      <c r="AD241" s="127"/>
      <c r="AE241" s="127"/>
      <c r="AF241" s="127"/>
      <c r="AG241" s="127"/>
      <c r="AH241" s="127"/>
      <c r="AI241" s="127"/>
      <c r="AJ241" s="127"/>
      <c r="AK241" s="127"/>
      <c r="AL241" s="127"/>
      <c r="AM241" s="127"/>
      <c r="AN241" s="127"/>
      <c r="AO241" s="127"/>
      <c r="AP241" s="127"/>
      <c r="AQ241" s="127"/>
      <c r="AR241" s="127"/>
      <c r="AS241" s="127"/>
      <c r="AT241" s="127"/>
      <c r="AU241" s="127"/>
      <c r="AV241" s="127"/>
      <c r="AW241" s="127"/>
      <c r="AX241" s="127"/>
      <c r="AY241" s="127"/>
      <c r="AZ241" s="127"/>
      <c r="BA241" s="127"/>
      <c r="BB241" s="127"/>
      <c r="BC241" s="127"/>
      <c r="BD241" s="127"/>
      <c r="BE241" s="127"/>
      <c r="BF241" s="127"/>
      <c r="BG241" s="127"/>
      <c r="BH241" s="127"/>
      <c r="BI241" s="127"/>
      <c r="BJ241" s="127"/>
      <c r="BK241" s="127"/>
      <c r="BL241" s="127"/>
      <c r="BM241" s="127"/>
      <c r="BN241" s="127"/>
      <c r="BO241" s="127"/>
      <c r="BP241" s="127"/>
      <c r="BQ241" s="127"/>
      <c r="BR241" s="127"/>
      <c r="BS241" s="127"/>
      <c r="BT241" s="127"/>
      <c r="BU241" s="127"/>
    </row>
    <row r="242" spans="1:73" ht="48" customHeight="1">
      <c r="A242" s="15" t="s">
        <v>220</v>
      </c>
      <c r="B242" s="131"/>
      <c r="C242" s="132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3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7"/>
      <c r="AB242" s="127"/>
      <c r="AC242" s="127"/>
      <c r="AD242" s="127"/>
      <c r="AE242" s="127"/>
      <c r="AF242" s="127"/>
      <c r="AG242" s="127"/>
      <c r="AH242" s="127"/>
      <c r="AI242" s="127"/>
      <c r="AJ242" s="127"/>
      <c r="AK242" s="127"/>
      <c r="AL242" s="127"/>
      <c r="AM242" s="127"/>
      <c r="AN242" s="127"/>
      <c r="AO242" s="127"/>
      <c r="AP242" s="127"/>
      <c r="AQ242" s="127"/>
      <c r="AR242" s="127"/>
      <c r="AS242" s="127"/>
      <c r="AT242" s="127"/>
      <c r="AU242" s="127"/>
      <c r="AV242" s="127"/>
      <c r="AW242" s="127"/>
      <c r="AX242" s="127"/>
      <c r="AY242" s="127"/>
      <c r="AZ242" s="127"/>
      <c r="BA242" s="127"/>
      <c r="BB242" s="127"/>
      <c r="BC242" s="127"/>
      <c r="BD242" s="127"/>
      <c r="BE242" s="127"/>
      <c r="BF242" s="127"/>
      <c r="BG242" s="127"/>
      <c r="BH242" s="127"/>
      <c r="BI242" s="127"/>
      <c r="BJ242" s="127"/>
      <c r="BK242" s="127"/>
      <c r="BL242" s="127"/>
      <c r="BM242" s="127"/>
      <c r="BN242" s="127"/>
      <c r="BO242" s="127"/>
      <c r="BP242" s="127"/>
      <c r="BQ242" s="127"/>
      <c r="BR242" s="127"/>
      <c r="BS242" s="127"/>
      <c r="BT242" s="127"/>
      <c r="BU242" s="127"/>
    </row>
    <row r="243" spans="1:73" ht="32.25" customHeight="1">
      <c r="A243" s="15" t="s">
        <v>221</v>
      </c>
      <c r="B243" s="131"/>
      <c r="C243" s="132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3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  <c r="AA243" s="127"/>
      <c r="AB243" s="127"/>
      <c r="AC243" s="127"/>
      <c r="AD243" s="127"/>
      <c r="AE243" s="127"/>
      <c r="AF243" s="127"/>
      <c r="AG243" s="127"/>
      <c r="AH243" s="127"/>
      <c r="AI243" s="127"/>
      <c r="AJ243" s="127"/>
      <c r="AK243" s="127"/>
      <c r="AL243" s="127"/>
      <c r="AM243" s="127"/>
      <c r="AN243" s="127"/>
      <c r="AO243" s="127"/>
      <c r="AP243" s="127"/>
      <c r="AQ243" s="127"/>
      <c r="AR243" s="127"/>
      <c r="AS243" s="127"/>
      <c r="AT243" s="127"/>
      <c r="AU243" s="127"/>
      <c r="AV243" s="127"/>
      <c r="AW243" s="127"/>
      <c r="AX243" s="127"/>
      <c r="AY243" s="127"/>
      <c r="AZ243" s="127"/>
      <c r="BA243" s="127"/>
      <c r="BB243" s="127"/>
      <c r="BC243" s="127"/>
      <c r="BD243" s="127"/>
      <c r="BE243" s="127"/>
      <c r="BF243" s="127"/>
      <c r="BG243" s="127"/>
      <c r="BH243" s="127"/>
      <c r="BI243" s="127"/>
      <c r="BJ243" s="127"/>
      <c r="BK243" s="127"/>
      <c r="BL243" s="127"/>
      <c r="BM243" s="127"/>
      <c r="BN243" s="127"/>
      <c r="BO243" s="127"/>
      <c r="BP243" s="127"/>
      <c r="BQ243" s="127"/>
      <c r="BR243" s="127"/>
      <c r="BS243" s="127"/>
      <c r="BT243" s="127"/>
      <c r="BU243" s="127"/>
    </row>
    <row r="244" spans="1:73" ht="96.75" customHeight="1">
      <c r="A244" s="6"/>
      <c r="B244" s="126" t="s">
        <v>103</v>
      </c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 t="s">
        <v>104</v>
      </c>
      <c r="Q244" s="126"/>
      <c r="R244" s="126"/>
      <c r="S244" s="126"/>
      <c r="T244" s="126"/>
      <c r="U244" s="126"/>
      <c r="V244" s="126"/>
      <c r="W244" s="126"/>
      <c r="X244" s="126"/>
      <c r="Y244" s="126"/>
      <c r="Z244" s="126"/>
      <c r="AA244" s="126" t="s">
        <v>105</v>
      </c>
      <c r="AB244" s="126"/>
      <c r="AC244" s="126"/>
      <c r="AD244" s="126"/>
      <c r="AE244" s="126"/>
      <c r="AF244" s="126"/>
      <c r="AG244" s="126"/>
      <c r="AH244" s="126"/>
      <c r="AI244" s="126"/>
      <c r="AJ244" s="126"/>
      <c r="AK244" s="126"/>
      <c r="AL244" s="126"/>
      <c r="AM244" s="126"/>
      <c r="AN244" s="126"/>
      <c r="AO244" s="126"/>
      <c r="AP244" s="126" t="s">
        <v>106</v>
      </c>
      <c r="AQ244" s="126"/>
      <c r="AR244" s="126"/>
      <c r="AS244" s="126"/>
      <c r="AT244" s="126"/>
      <c r="AU244" s="126"/>
      <c r="AV244" s="126"/>
      <c r="AW244" s="126"/>
      <c r="AX244" s="126"/>
      <c r="AY244" s="126"/>
      <c r="AZ244" s="126"/>
      <c r="BA244" s="126"/>
      <c r="BB244" s="126"/>
      <c r="BC244" s="126"/>
      <c r="BD244" s="126" t="s">
        <v>107</v>
      </c>
      <c r="BE244" s="126"/>
      <c r="BF244" s="126"/>
      <c r="BG244" s="126"/>
      <c r="BH244" s="126"/>
      <c r="BI244" s="126"/>
      <c r="BJ244" s="126"/>
      <c r="BK244" s="126"/>
      <c r="BL244" s="126"/>
      <c r="BM244" s="126"/>
      <c r="BN244" s="126"/>
      <c r="BO244" s="126"/>
      <c r="BP244" s="126"/>
      <c r="BQ244" s="126"/>
      <c r="BR244" s="126"/>
      <c r="BS244" s="126"/>
      <c r="BT244" s="126"/>
      <c r="BU244" s="126"/>
    </row>
    <row r="245" spans="1:73" ht="63.75" customHeight="1">
      <c r="A245" s="15" t="s">
        <v>222</v>
      </c>
      <c r="B245" s="131"/>
      <c r="C245" s="132"/>
      <c r="D245" s="132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3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  <c r="Z245" s="127"/>
      <c r="AA245" s="127"/>
      <c r="AB245" s="127"/>
      <c r="AC245" s="127"/>
      <c r="AD245" s="127"/>
      <c r="AE245" s="127"/>
      <c r="AF245" s="127"/>
      <c r="AG245" s="127"/>
      <c r="AH245" s="127"/>
      <c r="AI245" s="127"/>
      <c r="AJ245" s="127"/>
      <c r="AK245" s="127"/>
      <c r="AL245" s="127"/>
      <c r="AM245" s="127"/>
      <c r="AN245" s="127"/>
      <c r="AO245" s="127"/>
      <c r="AP245" s="127"/>
      <c r="AQ245" s="127"/>
      <c r="AR245" s="127"/>
      <c r="AS245" s="127"/>
      <c r="AT245" s="127"/>
      <c r="AU245" s="127"/>
      <c r="AV245" s="127"/>
      <c r="AW245" s="127"/>
      <c r="AX245" s="127"/>
      <c r="AY245" s="127"/>
      <c r="AZ245" s="127"/>
      <c r="BA245" s="127"/>
      <c r="BB245" s="127"/>
      <c r="BC245" s="127"/>
      <c r="BD245" s="127"/>
      <c r="BE245" s="127"/>
      <c r="BF245" s="127"/>
      <c r="BG245" s="127"/>
      <c r="BH245" s="127"/>
      <c r="BI245" s="127"/>
      <c r="BJ245" s="127"/>
      <c r="BK245" s="127"/>
      <c r="BL245" s="127"/>
      <c r="BM245" s="127"/>
      <c r="BN245" s="127"/>
      <c r="BO245" s="127"/>
      <c r="BP245" s="127"/>
      <c r="BQ245" s="127"/>
      <c r="BR245" s="127"/>
      <c r="BS245" s="127"/>
      <c r="BT245" s="127"/>
      <c r="BU245" s="127"/>
    </row>
    <row r="246" spans="1:73" ht="48" customHeight="1">
      <c r="A246" s="15" t="s">
        <v>223</v>
      </c>
      <c r="B246" s="131"/>
      <c r="C246" s="132"/>
      <c r="D246" s="132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3"/>
      <c r="P246" s="127"/>
      <c r="Q246" s="127"/>
      <c r="R246" s="127"/>
      <c r="S246" s="127"/>
      <c r="T246" s="127"/>
      <c r="U246" s="127"/>
      <c r="V246" s="127"/>
      <c r="W246" s="127"/>
      <c r="X246" s="127"/>
      <c r="Y246" s="127"/>
      <c r="Z246" s="127"/>
      <c r="AA246" s="127"/>
      <c r="AB246" s="127"/>
      <c r="AC246" s="127"/>
      <c r="AD246" s="127"/>
      <c r="AE246" s="127"/>
      <c r="AF246" s="127"/>
      <c r="AG246" s="127"/>
      <c r="AH246" s="127"/>
      <c r="AI246" s="127"/>
      <c r="AJ246" s="127"/>
      <c r="AK246" s="127"/>
      <c r="AL246" s="127"/>
      <c r="AM246" s="127"/>
      <c r="AN246" s="127"/>
      <c r="AO246" s="127"/>
      <c r="AP246" s="127"/>
      <c r="AQ246" s="127"/>
      <c r="AR246" s="127"/>
      <c r="AS246" s="127"/>
      <c r="AT246" s="127"/>
      <c r="AU246" s="127"/>
      <c r="AV246" s="127"/>
      <c r="AW246" s="127"/>
      <c r="AX246" s="127"/>
      <c r="AY246" s="127"/>
      <c r="AZ246" s="127"/>
      <c r="BA246" s="127"/>
      <c r="BB246" s="127"/>
      <c r="BC246" s="127"/>
      <c r="BD246" s="127"/>
      <c r="BE246" s="127"/>
      <c r="BF246" s="127"/>
      <c r="BG246" s="127"/>
      <c r="BH246" s="127"/>
      <c r="BI246" s="127"/>
      <c r="BJ246" s="127"/>
      <c r="BK246" s="127"/>
      <c r="BL246" s="127"/>
      <c r="BM246" s="127"/>
      <c r="BN246" s="127"/>
      <c r="BO246" s="127"/>
      <c r="BP246" s="127"/>
      <c r="BQ246" s="127"/>
      <c r="BR246" s="127"/>
      <c r="BS246" s="127"/>
      <c r="BT246" s="127"/>
      <c r="BU246" s="127"/>
    </row>
    <row r="247" spans="1:73" ht="48" customHeight="1">
      <c r="A247" s="15" t="s">
        <v>224</v>
      </c>
      <c r="B247" s="131"/>
      <c r="C247" s="132"/>
      <c r="D247" s="132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3"/>
      <c r="P247" s="127"/>
      <c r="Q247" s="127"/>
      <c r="R247" s="127"/>
      <c r="S247" s="127"/>
      <c r="T247" s="127"/>
      <c r="U247" s="127"/>
      <c r="V247" s="127"/>
      <c r="W247" s="127"/>
      <c r="X247" s="127"/>
      <c r="Y247" s="127"/>
      <c r="Z247" s="127"/>
      <c r="AA247" s="127"/>
      <c r="AB247" s="127"/>
      <c r="AC247" s="127"/>
      <c r="AD247" s="127"/>
      <c r="AE247" s="127"/>
      <c r="AF247" s="127"/>
      <c r="AG247" s="127"/>
      <c r="AH247" s="127"/>
      <c r="AI247" s="127"/>
      <c r="AJ247" s="127"/>
      <c r="AK247" s="127"/>
      <c r="AL247" s="127"/>
      <c r="AM247" s="127"/>
      <c r="AN247" s="127"/>
      <c r="AO247" s="127"/>
      <c r="AP247" s="127"/>
      <c r="AQ247" s="127"/>
      <c r="AR247" s="127"/>
      <c r="AS247" s="127"/>
      <c r="AT247" s="127"/>
      <c r="AU247" s="127"/>
      <c r="AV247" s="127"/>
      <c r="AW247" s="127"/>
      <c r="AX247" s="127"/>
      <c r="AY247" s="127"/>
      <c r="AZ247" s="127"/>
      <c r="BA247" s="127"/>
      <c r="BB247" s="127"/>
      <c r="BC247" s="127"/>
      <c r="BD247" s="127"/>
      <c r="BE247" s="127"/>
      <c r="BF247" s="127"/>
      <c r="BG247" s="127"/>
      <c r="BH247" s="127"/>
      <c r="BI247" s="127"/>
      <c r="BJ247" s="127"/>
      <c r="BK247" s="127"/>
      <c r="BL247" s="127"/>
      <c r="BM247" s="127"/>
      <c r="BN247" s="127"/>
      <c r="BO247" s="127"/>
      <c r="BP247" s="127"/>
      <c r="BQ247" s="127"/>
      <c r="BR247" s="127"/>
      <c r="BS247" s="127"/>
      <c r="BT247" s="127"/>
      <c r="BU247" s="127"/>
    </row>
    <row r="248" spans="1:73" ht="16.5" customHeight="1">
      <c r="A248" s="15" t="s">
        <v>225</v>
      </c>
      <c r="B248" s="131"/>
      <c r="C248" s="132"/>
      <c r="D248" s="132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3"/>
      <c r="P248" s="127"/>
      <c r="Q248" s="127"/>
      <c r="R248" s="127"/>
      <c r="S248" s="127"/>
      <c r="T248" s="127"/>
      <c r="U248" s="127"/>
      <c r="V248" s="127"/>
      <c r="W248" s="127"/>
      <c r="X248" s="127"/>
      <c r="Y248" s="127"/>
      <c r="Z248" s="127"/>
      <c r="AA248" s="127"/>
      <c r="AB248" s="127"/>
      <c r="AC248" s="127"/>
      <c r="AD248" s="127"/>
      <c r="AE248" s="127"/>
      <c r="AF248" s="127"/>
      <c r="AG248" s="127"/>
      <c r="AH248" s="127"/>
      <c r="AI248" s="127"/>
      <c r="AJ248" s="127"/>
      <c r="AK248" s="127"/>
      <c r="AL248" s="127"/>
      <c r="AM248" s="127"/>
      <c r="AN248" s="127"/>
      <c r="AO248" s="127"/>
      <c r="AP248" s="127"/>
      <c r="AQ248" s="127"/>
      <c r="AR248" s="127"/>
      <c r="AS248" s="127"/>
      <c r="AT248" s="127"/>
      <c r="AU248" s="127"/>
      <c r="AV248" s="127"/>
      <c r="AW248" s="127"/>
      <c r="AX248" s="127"/>
      <c r="AY248" s="127"/>
      <c r="AZ248" s="127"/>
      <c r="BA248" s="127"/>
      <c r="BB248" s="127"/>
      <c r="BC248" s="127"/>
      <c r="BD248" s="127"/>
      <c r="BE248" s="127"/>
      <c r="BF248" s="127"/>
      <c r="BG248" s="127"/>
      <c r="BH248" s="127"/>
      <c r="BI248" s="127"/>
      <c r="BJ248" s="127"/>
      <c r="BK248" s="127"/>
      <c r="BL248" s="127"/>
      <c r="BM248" s="127"/>
      <c r="BN248" s="127"/>
      <c r="BO248" s="127"/>
      <c r="BP248" s="127"/>
      <c r="BQ248" s="127"/>
      <c r="BR248" s="127"/>
      <c r="BS248" s="127"/>
      <c r="BT248" s="127"/>
      <c r="BU248" s="127"/>
    </row>
    <row r="249" spans="1:73" ht="63.75" customHeight="1">
      <c r="A249" s="15" t="s">
        <v>226</v>
      </c>
      <c r="B249" s="131"/>
      <c r="C249" s="132"/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3"/>
      <c r="P249" s="127"/>
      <c r="Q249" s="127"/>
      <c r="R249" s="127"/>
      <c r="S249" s="127"/>
      <c r="T249" s="127"/>
      <c r="U249" s="127"/>
      <c r="V249" s="127"/>
      <c r="W249" s="127"/>
      <c r="X249" s="127"/>
      <c r="Y249" s="127"/>
      <c r="Z249" s="127"/>
      <c r="AA249" s="127"/>
      <c r="AB249" s="127"/>
      <c r="AC249" s="127"/>
      <c r="AD249" s="127"/>
      <c r="AE249" s="127"/>
      <c r="AF249" s="127"/>
      <c r="AG249" s="127"/>
      <c r="AH249" s="127"/>
      <c r="AI249" s="127"/>
      <c r="AJ249" s="127"/>
      <c r="AK249" s="127"/>
      <c r="AL249" s="127"/>
      <c r="AM249" s="127"/>
      <c r="AN249" s="127"/>
      <c r="AO249" s="127"/>
      <c r="AP249" s="127"/>
      <c r="AQ249" s="127"/>
      <c r="AR249" s="127"/>
      <c r="AS249" s="127"/>
      <c r="AT249" s="127"/>
      <c r="AU249" s="127"/>
      <c r="AV249" s="127"/>
      <c r="AW249" s="127"/>
      <c r="AX249" s="127"/>
      <c r="AY249" s="127"/>
      <c r="AZ249" s="127"/>
      <c r="BA249" s="127"/>
      <c r="BB249" s="127"/>
      <c r="BC249" s="127"/>
      <c r="BD249" s="127"/>
      <c r="BE249" s="127"/>
      <c r="BF249" s="127"/>
      <c r="BG249" s="127"/>
      <c r="BH249" s="127"/>
      <c r="BI249" s="127"/>
      <c r="BJ249" s="127"/>
      <c r="BK249" s="127"/>
      <c r="BL249" s="127"/>
      <c r="BM249" s="127"/>
      <c r="BN249" s="127"/>
      <c r="BO249" s="127"/>
      <c r="BP249" s="127"/>
      <c r="BQ249" s="127"/>
      <c r="BR249" s="127"/>
      <c r="BS249" s="127"/>
      <c r="BT249" s="127"/>
      <c r="BU249" s="127"/>
    </row>
    <row r="250" spans="1:73" ht="16.5" customHeight="1">
      <c r="A250" s="128"/>
      <c r="B250" s="128"/>
      <c r="C250" s="128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128"/>
      <c r="U250" s="128"/>
      <c r="V250" s="128"/>
      <c r="W250" s="128"/>
      <c r="X250" s="128"/>
      <c r="Y250" s="128"/>
      <c r="Z250" s="128"/>
      <c r="AA250" s="128"/>
      <c r="AB250" s="128"/>
      <c r="AC250" s="128"/>
      <c r="AD250" s="128"/>
      <c r="AE250" s="128"/>
      <c r="AF250" s="128"/>
      <c r="AG250" s="128"/>
      <c r="AH250" s="128"/>
      <c r="AI250" s="128"/>
      <c r="AJ250" s="128"/>
      <c r="AK250" s="128"/>
      <c r="AL250" s="128"/>
      <c r="AM250" s="128"/>
      <c r="AN250" s="128"/>
      <c r="AO250" s="128"/>
      <c r="AP250" s="128"/>
      <c r="AQ250" s="128"/>
      <c r="AR250" s="128"/>
      <c r="AS250" s="128"/>
      <c r="AT250" s="128"/>
      <c r="AU250" s="128"/>
      <c r="AV250" s="128"/>
      <c r="AW250" s="128"/>
      <c r="AX250" s="128"/>
      <c r="AY250" s="128"/>
      <c r="AZ250" s="128"/>
      <c r="BA250" s="128"/>
      <c r="BB250" s="128"/>
      <c r="BC250" s="128"/>
      <c r="BD250" s="128"/>
      <c r="BE250" s="128"/>
      <c r="BF250" s="128"/>
      <c r="BG250" s="128"/>
      <c r="BH250" s="128"/>
      <c r="BI250" s="128"/>
      <c r="BJ250" s="128"/>
      <c r="BK250" s="128"/>
      <c r="BL250" s="128"/>
      <c r="BM250" s="128"/>
      <c r="BN250" s="128"/>
      <c r="BO250" s="128"/>
      <c r="BP250" s="128"/>
      <c r="BQ250" s="128"/>
      <c r="BR250" s="128"/>
      <c r="BS250" s="128"/>
      <c r="BT250" s="128"/>
      <c r="BU250" s="129"/>
    </row>
    <row r="251" spans="1:73" ht="48" customHeight="1">
      <c r="A251" s="15" t="s">
        <v>228</v>
      </c>
      <c r="B251" s="131"/>
      <c r="C251" s="132"/>
      <c r="D251" s="132"/>
      <c r="E251" s="132"/>
      <c r="F251" s="132"/>
      <c r="G251" s="132"/>
      <c r="H251" s="132"/>
      <c r="I251" s="132"/>
      <c r="J251" s="132"/>
      <c r="K251" s="132"/>
      <c r="L251" s="132"/>
      <c r="M251" s="132"/>
      <c r="N251" s="132"/>
      <c r="O251" s="133"/>
      <c r="P251" s="127"/>
      <c r="Q251" s="127"/>
      <c r="R251" s="127"/>
      <c r="S251" s="127"/>
      <c r="T251" s="127"/>
      <c r="U251" s="127"/>
      <c r="V251" s="127"/>
      <c r="W251" s="127"/>
      <c r="X251" s="127"/>
      <c r="Y251" s="127"/>
      <c r="Z251" s="127"/>
      <c r="AA251" s="127"/>
      <c r="AB251" s="127"/>
      <c r="AC251" s="127"/>
      <c r="AD251" s="127"/>
      <c r="AE251" s="127"/>
      <c r="AF251" s="127"/>
      <c r="AG251" s="127"/>
      <c r="AH251" s="127"/>
      <c r="AI251" s="127"/>
      <c r="AJ251" s="127"/>
      <c r="AK251" s="127"/>
      <c r="AL251" s="127"/>
      <c r="AM251" s="127"/>
      <c r="AN251" s="127"/>
      <c r="AO251" s="127"/>
      <c r="AP251" s="127"/>
      <c r="AQ251" s="127"/>
      <c r="AR251" s="127"/>
      <c r="AS251" s="127"/>
      <c r="AT251" s="127"/>
      <c r="AU251" s="127"/>
      <c r="AV251" s="127"/>
      <c r="AW251" s="127"/>
      <c r="AX251" s="127"/>
      <c r="AY251" s="127"/>
      <c r="AZ251" s="127"/>
      <c r="BA251" s="127"/>
      <c r="BB251" s="127"/>
      <c r="BC251" s="127"/>
      <c r="BD251" s="127"/>
      <c r="BE251" s="127"/>
      <c r="BF251" s="127"/>
      <c r="BG251" s="127"/>
      <c r="BH251" s="127"/>
      <c r="BI251" s="127"/>
      <c r="BJ251" s="127"/>
      <c r="BK251" s="127"/>
      <c r="BL251" s="127"/>
      <c r="BM251" s="127"/>
      <c r="BN251" s="127"/>
      <c r="BO251" s="127"/>
      <c r="BP251" s="127"/>
      <c r="BQ251" s="127"/>
      <c r="BR251" s="127"/>
      <c r="BS251" s="127"/>
      <c r="BT251" s="127"/>
      <c r="BU251" s="127"/>
    </row>
    <row r="252" spans="1:73" ht="32.25" customHeight="1">
      <c r="A252" s="15" t="s">
        <v>229</v>
      </c>
      <c r="B252" s="131"/>
      <c r="C252" s="132"/>
      <c r="D252" s="132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  <c r="O252" s="133"/>
      <c r="P252" s="127"/>
      <c r="Q252" s="127"/>
      <c r="R252" s="127"/>
      <c r="S252" s="127"/>
      <c r="T252" s="127"/>
      <c r="U252" s="127"/>
      <c r="V252" s="127"/>
      <c r="W252" s="127"/>
      <c r="X252" s="127"/>
      <c r="Y252" s="127"/>
      <c r="Z252" s="127"/>
      <c r="AA252" s="127"/>
      <c r="AB252" s="127"/>
      <c r="AC252" s="127"/>
      <c r="AD252" s="127"/>
      <c r="AE252" s="127"/>
      <c r="AF252" s="127"/>
      <c r="AG252" s="127"/>
      <c r="AH252" s="127"/>
      <c r="AI252" s="127"/>
      <c r="AJ252" s="127"/>
      <c r="AK252" s="127"/>
      <c r="AL252" s="127"/>
      <c r="AM252" s="127"/>
      <c r="AN252" s="127"/>
      <c r="AO252" s="127"/>
      <c r="AP252" s="127"/>
      <c r="AQ252" s="127"/>
      <c r="AR252" s="127"/>
      <c r="AS252" s="127"/>
      <c r="AT252" s="127"/>
      <c r="AU252" s="127"/>
      <c r="AV252" s="127"/>
      <c r="AW252" s="127"/>
      <c r="AX252" s="127"/>
      <c r="AY252" s="127"/>
      <c r="AZ252" s="127"/>
      <c r="BA252" s="127"/>
      <c r="BB252" s="127"/>
      <c r="BC252" s="127"/>
      <c r="BD252" s="127"/>
      <c r="BE252" s="127"/>
      <c r="BF252" s="127"/>
      <c r="BG252" s="127"/>
      <c r="BH252" s="127"/>
      <c r="BI252" s="127"/>
      <c r="BJ252" s="127"/>
      <c r="BK252" s="127"/>
      <c r="BL252" s="127"/>
      <c r="BM252" s="127"/>
      <c r="BN252" s="127"/>
      <c r="BO252" s="127"/>
      <c r="BP252" s="127"/>
      <c r="BQ252" s="127"/>
      <c r="BR252" s="127"/>
      <c r="BS252" s="127"/>
      <c r="BT252" s="127"/>
      <c r="BU252" s="127"/>
    </row>
    <row r="253" spans="1:73" ht="32.25" customHeight="1">
      <c r="A253" s="15" t="s">
        <v>230</v>
      </c>
      <c r="B253" s="131"/>
      <c r="C253" s="132"/>
      <c r="D253" s="132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  <c r="O253" s="133"/>
      <c r="P253" s="127"/>
      <c r="Q253" s="127"/>
      <c r="R253" s="127"/>
      <c r="S253" s="127"/>
      <c r="T253" s="127"/>
      <c r="U253" s="127"/>
      <c r="V253" s="127"/>
      <c r="W253" s="127"/>
      <c r="X253" s="127"/>
      <c r="Y253" s="127"/>
      <c r="Z253" s="127"/>
      <c r="AA253" s="127"/>
      <c r="AB253" s="127"/>
      <c r="AC253" s="127"/>
      <c r="AD253" s="127"/>
      <c r="AE253" s="127"/>
      <c r="AF253" s="127"/>
      <c r="AG253" s="127"/>
      <c r="AH253" s="127"/>
      <c r="AI253" s="127"/>
      <c r="AJ253" s="127"/>
      <c r="AK253" s="127"/>
      <c r="AL253" s="127"/>
      <c r="AM253" s="127"/>
      <c r="AN253" s="127"/>
      <c r="AO253" s="127"/>
      <c r="AP253" s="127"/>
      <c r="AQ253" s="127"/>
      <c r="AR253" s="127"/>
      <c r="AS253" s="127"/>
      <c r="AT253" s="127"/>
      <c r="AU253" s="127"/>
      <c r="AV253" s="127"/>
      <c r="AW253" s="127"/>
      <c r="AX253" s="127"/>
      <c r="AY253" s="127"/>
      <c r="AZ253" s="127"/>
      <c r="BA253" s="127"/>
      <c r="BB253" s="127"/>
      <c r="BC253" s="127"/>
      <c r="BD253" s="127"/>
      <c r="BE253" s="127"/>
      <c r="BF253" s="127"/>
      <c r="BG253" s="127"/>
      <c r="BH253" s="127"/>
      <c r="BI253" s="127"/>
      <c r="BJ253" s="127"/>
      <c r="BK253" s="127"/>
      <c r="BL253" s="127"/>
      <c r="BM253" s="127"/>
      <c r="BN253" s="127"/>
      <c r="BO253" s="127"/>
      <c r="BP253" s="127"/>
      <c r="BQ253" s="127"/>
      <c r="BR253" s="127"/>
      <c r="BS253" s="127"/>
      <c r="BT253" s="127"/>
      <c r="BU253" s="127"/>
    </row>
    <row r="254" spans="1:73" ht="32.25" customHeight="1">
      <c r="A254" s="15" t="s">
        <v>231</v>
      </c>
      <c r="B254" s="131"/>
      <c r="C254" s="132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3"/>
      <c r="P254" s="127"/>
      <c r="Q254" s="127"/>
      <c r="R254" s="127"/>
      <c r="S254" s="127"/>
      <c r="T254" s="127"/>
      <c r="U254" s="127"/>
      <c r="V254" s="127"/>
      <c r="W254" s="127"/>
      <c r="X254" s="127"/>
      <c r="Y254" s="127"/>
      <c r="Z254" s="127"/>
      <c r="AA254" s="127"/>
      <c r="AB254" s="127"/>
      <c r="AC254" s="127"/>
      <c r="AD254" s="127"/>
      <c r="AE254" s="127"/>
      <c r="AF254" s="127"/>
      <c r="AG254" s="127"/>
      <c r="AH254" s="127"/>
      <c r="AI254" s="127"/>
      <c r="AJ254" s="127"/>
      <c r="AK254" s="127"/>
      <c r="AL254" s="127"/>
      <c r="AM254" s="127"/>
      <c r="AN254" s="127"/>
      <c r="AO254" s="127"/>
      <c r="AP254" s="127"/>
      <c r="AQ254" s="127"/>
      <c r="AR254" s="127"/>
      <c r="AS254" s="127"/>
      <c r="AT254" s="127"/>
      <c r="AU254" s="127"/>
      <c r="AV254" s="127"/>
      <c r="AW254" s="127"/>
      <c r="AX254" s="127"/>
      <c r="AY254" s="127"/>
      <c r="AZ254" s="127"/>
      <c r="BA254" s="127"/>
      <c r="BB254" s="127"/>
      <c r="BC254" s="127"/>
      <c r="BD254" s="127"/>
      <c r="BE254" s="127"/>
      <c r="BF254" s="127"/>
      <c r="BG254" s="127"/>
      <c r="BH254" s="127"/>
      <c r="BI254" s="127"/>
      <c r="BJ254" s="127"/>
      <c r="BK254" s="127"/>
      <c r="BL254" s="127"/>
      <c r="BM254" s="127"/>
      <c r="BN254" s="127"/>
      <c r="BO254" s="127"/>
      <c r="BP254" s="127"/>
      <c r="BQ254" s="127"/>
      <c r="BR254" s="127"/>
      <c r="BS254" s="127"/>
      <c r="BT254" s="127"/>
      <c r="BU254" s="127"/>
    </row>
    <row r="255" spans="1:73" ht="32.25" customHeight="1">
      <c r="A255" s="15" t="s">
        <v>232</v>
      </c>
      <c r="B255" s="131"/>
      <c r="C255" s="132"/>
      <c r="D255" s="132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  <c r="O255" s="133"/>
      <c r="P255" s="127"/>
      <c r="Q255" s="127"/>
      <c r="R255" s="127"/>
      <c r="S255" s="127"/>
      <c r="T255" s="127"/>
      <c r="U255" s="127"/>
      <c r="V255" s="127"/>
      <c r="W255" s="127"/>
      <c r="X255" s="127"/>
      <c r="Y255" s="127"/>
      <c r="Z255" s="127"/>
      <c r="AA255" s="127"/>
      <c r="AB255" s="127"/>
      <c r="AC255" s="127"/>
      <c r="AD255" s="127"/>
      <c r="AE255" s="127"/>
      <c r="AF255" s="127"/>
      <c r="AG255" s="127"/>
      <c r="AH255" s="127"/>
      <c r="AI255" s="127"/>
      <c r="AJ255" s="127"/>
      <c r="AK255" s="127"/>
      <c r="AL255" s="127"/>
      <c r="AM255" s="127"/>
      <c r="AN255" s="127"/>
      <c r="AO255" s="127"/>
      <c r="AP255" s="127"/>
      <c r="AQ255" s="127"/>
      <c r="AR255" s="127"/>
      <c r="AS255" s="127"/>
      <c r="AT255" s="127"/>
      <c r="AU255" s="127"/>
      <c r="AV255" s="127"/>
      <c r="AW255" s="127"/>
      <c r="AX255" s="127"/>
      <c r="AY255" s="127"/>
      <c r="AZ255" s="127"/>
      <c r="BA255" s="127"/>
      <c r="BB255" s="127"/>
      <c r="BC255" s="127"/>
      <c r="BD255" s="127"/>
      <c r="BE255" s="127"/>
      <c r="BF255" s="127"/>
      <c r="BG255" s="127"/>
      <c r="BH255" s="127"/>
      <c r="BI255" s="127"/>
      <c r="BJ255" s="127"/>
      <c r="BK255" s="127"/>
      <c r="BL255" s="127"/>
      <c r="BM255" s="127"/>
      <c r="BN255" s="127"/>
      <c r="BO255" s="127"/>
      <c r="BP255" s="127"/>
      <c r="BQ255" s="127"/>
      <c r="BR255" s="127"/>
      <c r="BS255" s="127"/>
      <c r="BT255" s="127"/>
      <c r="BU255" s="127"/>
    </row>
    <row r="256" spans="1:73" ht="16.5" customHeight="1">
      <c r="A256" s="128"/>
      <c r="B256" s="128"/>
      <c r="C256" s="128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128"/>
      <c r="U256" s="128"/>
      <c r="V256" s="128"/>
      <c r="W256" s="128"/>
      <c r="X256" s="128"/>
      <c r="Y256" s="128"/>
      <c r="Z256" s="128"/>
      <c r="AA256" s="128"/>
      <c r="AB256" s="128"/>
      <c r="AC256" s="128"/>
      <c r="AD256" s="128"/>
      <c r="AE256" s="128"/>
      <c r="AF256" s="128"/>
      <c r="AG256" s="128"/>
      <c r="AH256" s="128"/>
      <c r="AI256" s="128"/>
      <c r="AJ256" s="128"/>
      <c r="AK256" s="128"/>
      <c r="AL256" s="128"/>
      <c r="AM256" s="128"/>
      <c r="AN256" s="128"/>
      <c r="AO256" s="128"/>
      <c r="AP256" s="128"/>
      <c r="AQ256" s="128"/>
      <c r="AR256" s="128"/>
      <c r="AS256" s="128"/>
      <c r="AT256" s="128"/>
      <c r="AU256" s="128"/>
      <c r="AV256" s="128"/>
      <c r="AW256" s="128"/>
      <c r="AX256" s="128"/>
      <c r="AY256" s="128"/>
      <c r="AZ256" s="128"/>
      <c r="BA256" s="128"/>
      <c r="BB256" s="128"/>
      <c r="BC256" s="128"/>
      <c r="BD256" s="128"/>
      <c r="BE256" s="128"/>
      <c r="BF256" s="128"/>
      <c r="BG256" s="128"/>
      <c r="BH256" s="128"/>
      <c r="BI256" s="128"/>
      <c r="BJ256" s="128"/>
      <c r="BK256" s="128"/>
      <c r="BL256" s="128"/>
      <c r="BM256" s="128"/>
      <c r="BN256" s="128"/>
      <c r="BO256" s="128"/>
      <c r="BP256" s="128"/>
      <c r="BQ256" s="128"/>
      <c r="BR256" s="128"/>
      <c r="BS256" s="128"/>
      <c r="BT256" s="128"/>
      <c r="BU256" s="129"/>
    </row>
    <row r="257" spans="1:73" ht="48" customHeight="1">
      <c r="A257" s="15" t="s">
        <v>234</v>
      </c>
      <c r="B257" s="131"/>
      <c r="C257" s="132"/>
      <c r="D257" s="132"/>
      <c r="E257" s="132"/>
      <c r="F257" s="132"/>
      <c r="G257" s="132"/>
      <c r="H257" s="132"/>
      <c r="I257" s="132"/>
      <c r="J257" s="132"/>
      <c r="K257" s="132"/>
      <c r="L257" s="132"/>
      <c r="M257" s="132"/>
      <c r="N257" s="132"/>
      <c r="O257" s="133"/>
      <c r="P257" s="127"/>
      <c r="Q257" s="127"/>
      <c r="R257" s="127"/>
      <c r="S257" s="127"/>
      <c r="T257" s="127"/>
      <c r="U257" s="127"/>
      <c r="V257" s="127"/>
      <c r="W257" s="127"/>
      <c r="X257" s="127"/>
      <c r="Y257" s="127"/>
      <c r="Z257" s="127"/>
      <c r="AA257" s="127"/>
      <c r="AB257" s="127"/>
      <c r="AC257" s="127"/>
      <c r="AD257" s="127"/>
      <c r="AE257" s="127"/>
      <c r="AF257" s="127"/>
      <c r="AG257" s="127"/>
      <c r="AH257" s="127"/>
      <c r="AI257" s="127"/>
      <c r="AJ257" s="127"/>
      <c r="AK257" s="127"/>
      <c r="AL257" s="127"/>
      <c r="AM257" s="127"/>
      <c r="AN257" s="127"/>
      <c r="AO257" s="127"/>
      <c r="AP257" s="127"/>
      <c r="AQ257" s="127"/>
      <c r="AR257" s="127"/>
      <c r="AS257" s="127"/>
      <c r="AT257" s="127"/>
      <c r="AU257" s="127"/>
      <c r="AV257" s="127"/>
      <c r="AW257" s="127"/>
      <c r="AX257" s="127"/>
      <c r="AY257" s="127"/>
      <c r="AZ257" s="127"/>
      <c r="BA257" s="127"/>
      <c r="BB257" s="127"/>
      <c r="BC257" s="127"/>
      <c r="BD257" s="127"/>
      <c r="BE257" s="127"/>
      <c r="BF257" s="127"/>
      <c r="BG257" s="127"/>
      <c r="BH257" s="127"/>
      <c r="BI257" s="127"/>
      <c r="BJ257" s="127"/>
      <c r="BK257" s="127"/>
      <c r="BL257" s="127"/>
      <c r="BM257" s="127"/>
      <c r="BN257" s="127"/>
      <c r="BO257" s="127"/>
      <c r="BP257" s="127"/>
      <c r="BQ257" s="127"/>
      <c r="BR257" s="127"/>
      <c r="BS257" s="127"/>
      <c r="BT257" s="127"/>
      <c r="BU257" s="127"/>
    </row>
    <row r="258" spans="1:73" ht="48" customHeight="1">
      <c r="A258" s="15" t="s">
        <v>235</v>
      </c>
      <c r="B258" s="131"/>
      <c r="C258" s="132"/>
      <c r="D258" s="132"/>
      <c r="E258" s="132"/>
      <c r="F258" s="132"/>
      <c r="G258" s="132"/>
      <c r="H258" s="132"/>
      <c r="I258" s="132"/>
      <c r="J258" s="132"/>
      <c r="K258" s="132"/>
      <c r="L258" s="132"/>
      <c r="M258" s="132"/>
      <c r="N258" s="132"/>
      <c r="O258" s="133"/>
      <c r="P258" s="127"/>
      <c r="Q258" s="127"/>
      <c r="R258" s="127"/>
      <c r="S258" s="127"/>
      <c r="T258" s="127"/>
      <c r="U258" s="127"/>
      <c r="V258" s="127"/>
      <c r="W258" s="127"/>
      <c r="X258" s="127"/>
      <c r="Y258" s="127"/>
      <c r="Z258" s="127"/>
      <c r="AA258" s="127"/>
      <c r="AB258" s="127"/>
      <c r="AC258" s="127"/>
      <c r="AD258" s="127"/>
      <c r="AE258" s="127"/>
      <c r="AF258" s="127"/>
      <c r="AG258" s="127"/>
      <c r="AH258" s="127"/>
      <c r="AI258" s="127"/>
      <c r="AJ258" s="127"/>
      <c r="AK258" s="127"/>
      <c r="AL258" s="127"/>
      <c r="AM258" s="127"/>
      <c r="AN258" s="127"/>
      <c r="AO258" s="127"/>
      <c r="AP258" s="127"/>
      <c r="AQ258" s="127"/>
      <c r="AR258" s="127"/>
      <c r="AS258" s="127"/>
      <c r="AT258" s="127"/>
      <c r="AU258" s="127"/>
      <c r="AV258" s="127"/>
      <c r="AW258" s="127"/>
      <c r="AX258" s="127"/>
      <c r="AY258" s="127"/>
      <c r="AZ258" s="127"/>
      <c r="BA258" s="127"/>
      <c r="BB258" s="127"/>
      <c r="BC258" s="127"/>
      <c r="BD258" s="127"/>
      <c r="BE258" s="127"/>
      <c r="BF258" s="127"/>
      <c r="BG258" s="127"/>
      <c r="BH258" s="127"/>
      <c r="BI258" s="127"/>
      <c r="BJ258" s="127"/>
      <c r="BK258" s="127"/>
      <c r="BL258" s="127"/>
      <c r="BM258" s="127"/>
      <c r="BN258" s="127"/>
      <c r="BO258" s="127"/>
      <c r="BP258" s="127"/>
      <c r="BQ258" s="127"/>
      <c r="BR258" s="127"/>
      <c r="BS258" s="127"/>
      <c r="BT258" s="127"/>
      <c r="BU258" s="127"/>
    </row>
    <row r="259" spans="1:73" ht="48" customHeight="1">
      <c r="A259" s="15" t="s">
        <v>236</v>
      </c>
      <c r="B259" s="131"/>
      <c r="C259" s="132"/>
      <c r="D259" s="132"/>
      <c r="E259" s="132"/>
      <c r="F259" s="132"/>
      <c r="G259" s="132"/>
      <c r="H259" s="132"/>
      <c r="I259" s="132"/>
      <c r="J259" s="132"/>
      <c r="K259" s="132"/>
      <c r="L259" s="132"/>
      <c r="M259" s="132"/>
      <c r="N259" s="132"/>
      <c r="O259" s="133"/>
      <c r="P259" s="127"/>
      <c r="Q259" s="127"/>
      <c r="R259" s="127"/>
      <c r="S259" s="127"/>
      <c r="T259" s="127"/>
      <c r="U259" s="127"/>
      <c r="V259" s="127"/>
      <c r="W259" s="127"/>
      <c r="X259" s="127"/>
      <c r="Y259" s="127"/>
      <c r="Z259" s="127"/>
      <c r="AA259" s="127"/>
      <c r="AB259" s="127"/>
      <c r="AC259" s="127"/>
      <c r="AD259" s="127"/>
      <c r="AE259" s="127"/>
      <c r="AF259" s="127"/>
      <c r="AG259" s="127"/>
      <c r="AH259" s="127"/>
      <c r="AI259" s="127"/>
      <c r="AJ259" s="127"/>
      <c r="AK259" s="127"/>
      <c r="AL259" s="127"/>
      <c r="AM259" s="127"/>
      <c r="AN259" s="127"/>
      <c r="AO259" s="127"/>
      <c r="AP259" s="127"/>
      <c r="AQ259" s="127"/>
      <c r="AR259" s="127"/>
      <c r="AS259" s="127"/>
      <c r="AT259" s="127"/>
      <c r="AU259" s="127"/>
      <c r="AV259" s="127"/>
      <c r="AW259" s="127"/>
      <c r="AX259" s="127"/>
      <c r="AY259" s="127"/>
      <c r="AZ259" s="127"/>
      <c r="BA259" s="127"/>
      <c r="BB259" s="127"/>
      <c r="BC259" s="127"/>
      <c r="BD259" s="127"/>
      <c r="BE259" s="127"/>
      <c r="BF259" s="127"/>
      <c r="BG259" s="127"/>
      <c r="BH259" s="127"/>
      <c r="BI259" s="127"/>
      <c r="BJ259" s="127"/>
      <c r="BK259" s="127"/>
      <c r="BL259" s="127"/>
      <c r="BM259" s="127"/>
      <c r="BN259" s="127"/>
      <c r="BO259" s="127"/>
      <c r="BP259" s="127"/>
      <c r="BQ259" s="127"/>
      <c r="BR259" s="127"/>
      <c r="BS259" s="127"/>
      <c r="BT259" s="127"/>
      <c r="BU259" s="127"/>
    </row>
    <row r="260" spans="1:73" ht="16.5" customHeight="1">
      <c r="A260" s="128"/>
      <c r="B260" s="128"/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128"/>
      <c r="U260" s="128"/>
      <c r="V260" s="128"/>
      <c r="W260" s="128"/>
      <c r="X260" s="128"/>
      <c r="Y260" s="128"/>
      <c r="Z260" s="128"/>
      <c r="AA260" s="128"/>
      <c r="AB260" s="128"/>
      <c r="AC260" s="128"/>
      <c r="AD260" s="128"/>
      <c r="AE260" s="128"/>
      <c r="AF260" s="128"/>
      <c r="AG260" s="128"/>
      <c r="AH260" s="128"/>
      <c r="AI260" s="128"/>
      <c r="AJ260" s="128"/>
      <c r="AK260" s="128"/>
      <c r="AL260" s="128"/>
      <c r="AM260" s="128"/>
      <c r="AN260" s="128"/>
      <c r="AO260" s="128"/>
      <c r="AP260" s="128"/>
      <c r="AQ260" s="128"/>
      <c r="AR260" s="128"/>
      <c r="AS260" s="128"/>
      <c r="AT260" s="128"/>
      <c r="AU260" s="128"/>
      <c r="AV260" s="128"/>
      <c r="AW260" s="128"/>
      <c r="AX260" s="128"/>
      <c r="AY260" s="128"/>
      <c r="AZ260" s="128"/>
      <c r="BA260" s="128"/>
      <c r="BB260" s="128"/>
      <c r="BC260" s="128"/>
      <c r="BD260" s="128"/>
      <c r="BE260" s="128"/>
      <c r="BF260" s="128"/>
      <c r="BG260" s="128"/>
      <c r="BH260" s="128"/>
      <c r="BI260" s="128"/>
      <c r="BJ260" s="128"/>
      <c r="BK260" s="128"/>
      <c r="BL260" s="128"/>
      <c r="BM260" s="128"/>
      <c r="BN260" s="128"/>
      <c r="BO260" s="128"/>
      <c r="BP260" s="128"/>
      <c r="BQ260" s="128"/>
      <c r="BR260" s="128"/>
      <c r="BS260" s="128"/>
      <c r="BT260" s="128"/>
      <c r="BU260" s="129"/>
    </row>
    <row r="261" spans="1:73" ht="48" customHeight="1">
      <c r="A261" s="15" t="s">
        <v>238</v>
      </c>
      <c r="B261" s="131"/>
      <c r="C261" s="132"/>
      <c r="D261" s="132"/>
      <c r="E261" s="132"/>
      <c r="F261" s="132"/>
      <c r="G261" s="132"/>
      <c r="H261" s="132"/>
      <c r="I261" s="132"/>
      <c r="J261" s="132"/>
      <c r="K261" s="132"/>
      <c r="L261" s="132"/>
      <c r="M261" s="132"/>
      <c r="N261" s="132"/>
      <c r="O261" s="133"/>
      <c r="P261" s="127"/>
      <c r="Q261" s="127"/>
      <c r="R261" s="127"/>
      <c r="S261" s="127"/>
      <c r="T261" s="127"/>
      <c r="U261" s="127"/>
      <c r="V261" s="127"/>
      <c r="W261" s="127"/>
      <c r="X261" s="127"/>
      <c r="Y261" s="127"/>
      <c r="Z261" s="127"/>
      <c r="AA261" s="127"/>
      <c r="AB261" s="127"/>
      <c r="AC261" s="127"/>
      <c r="AD261" s="127"/>
      <c r="AE261" s="127"/>
      <c r="AF261" s="127"/>
      <c r="AG261" s="127"/>
      <c r="AH261" s="127"/>
      <c r="AI261" s="127"/>
      <c r="AJ261" s="127"/>
      <c r="AK261" s="127"/>
      <c r="AL261" s="127"/>
      <c r="AM261" s="127"/>
      <c r="AN261" s="127"/>
      <c r="AO261" s="127"/>
      <c r="AP261" s="127"/>
      <c r="AQ261" s="127"/>
      <c r="AR261" s="127"/>
      <c r="AS261" s="127"/>
      <c r="AT261" s="127"/>
      <c r="AU261" s="127"/>
      <c r="AV261" s="127"/>
      <c r="AW261" s="127"/>
      <c r="AX261" s="127"/>
      <c r="AY261" s="127"/>
      <c r="AZ261" s="127"/>
      <c r="BA261" s="127"/>
      <c r="BB261" s="127"/>
      <c r="BC261" s="127"/>
      <c r="BD261" s="127"/>
      <c r="BE261" s="127"/>
      <c r="BF261" s="127"/>
      <c r="BG261" s="127"/>
      <c r="BH261" s="127"/>
      <c r="BI261" s="127"/>
      <c r="BJ261" s="127"/>
      <c r="BK261" s="127"/>
      <c r="BL261" s="127"/>
      <c r="BM261" s="127"/>
      <c r="BN261" s="127"/>
      <c r="BO261" s="127"/>
      <c r="BP261" s="127"/>
      <c r="BQ261" s="127"/>
      <c r="BR261" s="127"/>
      <c r="BS261" s="127"/>
      <c r="BT261" s="127"/>
      <c r="BU261" s="127"/>
    </row>
    <row r="262" spans="1:73" ht="96.75" customHeight="1">
      <c r="A262" s="6"/>
      <c r="B262" s="126" t="s">
        <v>103</v>
      </c>
      <c r="C262" s="126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 t="s">
        <v>104</v>
      </c>
      <c r="Q262" s="126"/>
      <c r="R262" s="126"/>
      <c r="S262" s="126"/>
      <c r="T262" s="126"/>
      <c r="U262" s="126"/>
      <c r="V262" s="126"/>
      <c r="W262" s="126"/>
      <c r="X262" s="126"/>
      <c r="Y262" s="126"/>
      <c r="Z262" s="126"/>
      <c r="AA262" s="126" t="s">
        <v>105</v>
      </c>
      <c r="AB262" s="126"/>
      <c r="AC262" s="126"/>
      <c r="AD262" s="126"/>
      <c r="AE262" s="126"/>
      <c r="AF262" s="126"/>
      <c r="AG262" s="126"/>
      <c r="AH262" s="126"/>
      <c r="AI262" s="126"/>
      <c r="AJ262" s="126"/>
      <c r="AK262" s="126"/>
      <c r="AL262" s="126"/>
      <c r="AM262" s="126"/>
      <c r="AN262" s="126"/>
      <c r="AO262" s="126"/>
      <c r="AP262" s="126" t="s">
        <v>106</v>
      </c>
      <c r="AQ262" s="126"/>
      <c r="AR262" s="126"/>
      <c r="AS262" s="126"/>
      <c r="AT262" s="126"/>
      <c r="AU262" s="126"/>
      <c r="AV262" s="126"/>
      <c r="AW262" s="126"/>
      <c r="AX262" s="126"/>
      <c r="AY262" s="126"/>
      <c r="AZ262" s="126"/>
      <c r="BA262" s="126"/>
      <c r="BB262" s="126"/>
      <c r="BC262" s="126"/>
      <c r="BD262" s="126" t="s">
        <v>107</v>
      </c>
      <c r="BE262" s="126"/>
      <c r="BF262" s="126"/>
      <c r="BG262" s="126"/>
      <c r="BH262" s="126"/>
      <c r="BI262" s="126"/>
      <c r="BJ262" s="126"/>
      <c r="BK262" s="126"/>
      <c r="BL262" s="126"/>
      <c r="BM262" s="126"/>
      <c r="BN262" s="126"/>
      <c r="BO262" s="126"/>
      <c r="BP262" s="126"/>
      <c r="BQ262" s="126"/>
      <c r="BR262" s="126"/>
      <c r="BS262" s="126"/>
      <c r="BT262" s="126"/>
      <c r="BU262" s="126"/>
    </row>
    <row r="263" spans="1:73" ht="63" customHeight="1">
      <c r="A263" s="15" t="s">
        <v>239</v>
      </c>
      <c r="B263" s="131"/>
      <c r="C263" s="132"/>
      <c r="D263" s="132"/>
      <c r="E263" s="132"/>
      <c r="F263" s="132"/>
      <c r="G263" s="132"/>
      <c r="H263" s="132"/>
      <c r="I263" s="132"/>
      <c r="J263" s="132"/>
      <c r="K263" s="132"/>
      <c r="L263" s="132"/>
      <c r="M263" s="132"/>
      <c r="N263" s="132"/>
      <c r="O263" s="133"/>
      <c r="P263" s="127"/>
      <c r="Q263" s="127"/>
      <c r="R263" s="127"/>
      <c r="S263" s="127"/>
      <c r="T263" s="127"/>
      <c r="U263" s="127"/>
      <c r="V263" s="127"/>
      <c r="W263" s="127"/>
      <c r="X263" s="127"/>
      <c r="Y263" s="127"/>
      <c r="Z263" s="127"/>
      <c r="AA263" s="127"/>
      <c r="AB263" s="127"/>
      <c r="AC263" s="127"/>
      <c r="AD263" s="127"/>
      <c r="AE263" s="127"/>
      <c r="AF263" s="127"/>
      <c r="AG263" s="127"/>
      <c r="AH263" s="127"/>
      <c r="AI263" s="127"/>
      <c r="AJ263" s="127"/>
      <c r="AK263" s="127"/>
      <c r="AL263" s="127"/>
      <c r="AM263" s="127"/>
      <c r="AN263" s="127"/>
      <c r="AO263" s="127"/>
      <c r="AP263" s="127"/>
      <c r="AQ263" s="127"/>
      <c r="AR263" s="127"/>
      <c r="AS263" s="127"/>
      <c r="AT263" s="127"/>
      <c r="AU263" s="127"/>
      <c r="AV263" s="127"/>
      <c r="AW263" s="127"/>
      <c r="AX263" s="127"/>
      <c r="AY263" s="127"/>
      <c r="AZ263" s="127"/>
      <c r="BA263" s="127"/>
      <c r="BB263" s="127"/>
      <c r="BC263" s="127"/>
      <c r="BD263" s="127"/>
      <c r="BE263" s="127"/>
      <c r="BF263" s="127"/>
      <c r="BG263" s="127"/>
      <c r="BH263" s="127"/>
      <c r="BI263" s="127"/>
      <c r="BJ263" s="127"/>
      <c r="BK263" s="127"/>
      <c r="BL263" s="127"/>
      <c r="BM263" s="127"/>
      <c r="BN263" s="127"/>
      <c r="BO263" s="127"/>
      <c r="BP263" s="127"/>
      <c r="BQ263" s="127"/>
      <c r="BR263" s="127"/>
      <c r="BS263" s="127"/>
      <c r="BT263" s="127"/>
      <c r="BU263" s="127"/>
    </row>
    <row r="264" spans="1:73" ht="48" customHeight="1">
      <c r="A264" s="15" t="s">
        <v>240</v>
      </c>
      <c r="B264" s="131"/>
      <c r="C264" s="132"/>
      <c r="D264" s="132"/>
      <c r="E264" s="132"/>
      <c r="F264" s="132"/>
      <c r="G264" s="132"/>
      <c r="H264" s="132"/>
      <c r="I264" s="132"/>
      <c r="J264" s="132"/>
      <c r="K264" s="132"/>
      <c r="L264" s="132"/>
      <c r="M264" s="132"/>
      <c r="N264" s="132"/>
      <c r="O264" s="133"/>
      <c r="P264" s="127"/>
      <c r="Q264" s="127"/>
      <c r="R264" s="127"/>
      <c r="S264" s="127"/>
      <c r="T264" s="127"/>
      <c r="U264" s="127"/>
      <c r="V264" s="127"/>
      <c r="W264" s="127"/>
      <c r="X264" s="127"/>
      <c r="Y264" s="127"/>
      <c r="Z264" s="127"/>
      <c r="AA264" s="127"/>
      <c r="AB264" s="127"/>
      <c r="AC264" s="127"/>
      <c r="AD264" s="127"/>
      <c r="AE264" s="127"/>
      <c r="AF264" s="127"/>
      <c r="AG264" s="127"/>
      <c r="AH264" s="127"/>
      <c r="AI264" s="127"/>
      <c r="AJ264" s="127"/>
      <c r="AK264" s="127"/>
      <c r="AL264" s="127"/>
      <c r="AM264" s="127"/>
      <c r="AN264" s="127"/>
      <c r="AO264" s="127"/>
      <c r="AP264" s="127"/>
      <c r="AQ264" s="127"/>
      <c r="AR264" s="127"/>
      <c r="AS264" s="127"/>
      <c r="AT264" s="127"/>
      <c r="AU264" s="127"/>
      <c r="AV264" s="127"/>
      <c r="AW264" s="127"/>
      <c r="AX264" s="127"/>
      <c r="AY264" s="127"/>
      <c r="AZ264" s="127"/>
      <c r="BA264" s="127"/>
      <c r="BB264" s="127"/>
      <c r="BC264" s="127"/>
      <c r="BD264" s="127"/>
      <c r="BE264" s="127"/>
      <c r="BF264" s="127"/>
      <c r="BG264" s="127"/>
      <c r="BH264" s="127"/>
      <c r="BI264" s="127"/>
      <c r="BJ264" s="127"/>
      <c r="BK264" s="127"/>
      <c r="BL264" s="127"/>
      <c r="BM264" s="127"/>
      <c r="BN264" s="127"/>
      <c r="BO264" s="127"/>
      <c r="BP264" s="127"/>
      <c r="BQ264" s="127"/>
      <c r="BR264" s="127"/>
      <c r="BS264" s="127"/>
      <c r="BT264" s="127"/>
      <c r="BU264" s="127"/>
    </row>
    <row r="265" spans="1:73" ht="48" customHeight="1">
      <c r="A265" s="15" t="s">
        <v>241</v>
      </c>
      <c r="B265" s="131"/>
      <c r="C265" s="132"/>
      <c r="D265" s="132"/>
      <c r="E265" s="132"/>
      <c r="F265" s="132"/>
      <c r="G265" s="132"/>
      <c r="H265" s="132"/>
      <c r="I265" s="132"/>
      <c r="J265" s="132"/>
      <c r="K265" s="132"/>
      <c r="L265" s="132"/>
      <c r="M265" s="132"/>
      <c r="N265" s="132"/>
      <c r="O265" s="133"/>
      <c r="P265" s="127"/>
      <c r="Q265" s="127"/>
      <c r="R265" s="127"/>
      <c r="S265" s="127"/>
      <c r="T265" s="127"/>
      <c r="U265" s="127"/>
      <c r="V265" s="127"/>
      <c r="W265" s="127"/>
      <c r="X265" s="127"/>
      <c r="Y265" s="127"/>
      <c r="Z265" s="127"/>
      <c r="AA265" s="127"/>
      <c r="AB265" s="127"/>
      <c r="AC265" s="127"/>
      <c r="AD265" s="127"/>
      <c r="AE265" s="127"/>
      <c r="AF265" s="127"/>
      <c r="AG265" s="127"/>
      <c r="AH265" s="127"/>
      <c r="AI265" s="127"/>
      <c r="AJ265" s="127"/>
      <c r="AK265" s="127"/>
      <c r="AL265" s="127"/>
      <c r="AM265" s="127"/>
      <c r="AN265" s="127"/>
      <c r="AO265" s="127"/>
      <c r="AP265" s="127"/>
      <c r="AQ265" s="127"/>
      <c r="AR265" s="127"/>
      <c r="AS265" s="127"/>
      <c r="AT265" s="127"/>
      <c r="AU265" s="127"/>
      <c r="AV265" s="127"/>
      <c r="AW265" s="127"/>
      <c r="AX265" s="127"/>
      <c r="AY265" s="127"/>
      <c r="AZ265" s="127"/>
      <c r="BA265" s="127"/>
      <c r="BB265" s="127"/>
      <c r="BC265" s="127"/>
      <c r="BD265" s="127"/>
      <c r="BE265" s="127"/>
      <c r="BF265" s="127"/>
      <c r="BG265" s="127"/>
      <c r="BH265" s="127"/>
      <c r="BI265" s="127"/>
      <c r="BJ265" s="127"/>
      <c r="BK265" s="127"/>
      <c r="BL265" s="127"/>
      <c r="BM265" s="127"/>
      <c r="BN265" s="127"/>
      <c r="BO265" s="127"/>
      <c r="BP265" s="127"/>
      <c r="BQ265" s="127"/>
      <c r="BR265" s="127"/>
      <c r="BS265" s="127"/>
      <c r="BT265" s="127"/>
      <c r="BU265" s="127"/>
    </row>
    <row r="266" spans="1:73" ht="32.25" customHeight="1">
      <c r="A266" s="15" t="s">
        <v>242</v>
      </c>
      <c r="B266" s="131"/>
      <c r="C266" s="132"/>
      <c r="D266" s="132"/>
      <c r="E266" s="132"/>
      <c r="F266" s="132"/>
      <c r="G266" s="132"/>
      <c r="H266" s="132"/>
      <c r="I266" s="132"/>
      <c r="J266" s="132"/>
      <c r="K266" s="132"/>
      <c r="L266" s="132"/>
      <c r="M266" s="132"/>
      <c r="N266" s="132"/>
      <c r="O266" s="133"/>
      <c r="P266" s="127"/>
      <c r="Q266" s="127"/>
      <c r="R266" s="127"/>
      <c r="S266" s="127"/>
      <c r="T266" s="127"/>
      <c r="U266" s="127"/>
      <c r="V266" s="127"/>
      <c r="W266" s="127"/>
      <c r="X266" s="127"/>
      <c r="Y266" s="127"/>
      <c r="Z266" s="127"/>
      <c r="AA266" s="127"/>
      <c r="AB266" s="127"/>
      <c r="AC266" s="127"/>
      <c r="AD266" s="127"/>
      <c r="AE266" s="127"/>
      <c r="AF266" s="127"/>
      <c r="AG266" s="127"/>
      <c r="AH266" s="127"/>
      <c r="AI266" s="127"/>
      <c r="AJ266" s="127"/>
      <c r="AK266" s="127"/>
      <c r="AL266" s="127"/>
      <c r="AM266" s="127"/>
      <c r="AN266" s="127"/>
      <c r="AO266" s="127"/>
      <c r="AP266" s="127"/>
      <c r="AQ266" s="127"/>
      <c r="AR266" s="127"/>
      <c r="AS266" s="127"/>
      <c r="AT266" s="127"/>
      <c r="AU266" s="127"/>
      <c r="AV266" s="127"/>
      <c r="AW266" s="127"/>
      <c r="AX266" s="127"/>
      <c r="AY266" s="127"/>
      <c r="AZ266" s="127"/>
      <c r="BA266" s="127"/>
      <c r="BB266" s="127"/>
      <c r="BC266" s="127"/>
      <c r="BD266" s="127"/>
      <c r="BE266" s="127"/>
      <c r="BF266" s="127"/>
      <c r="BG266" s="127"/>
      <c r="BH266" s="127"/>
      <c r="BI266" s="127"/>
      <c r="BJ266" s="127"/>
      <c r="BK266" s="127"/>
      <c r="BL266" s="127"/>
      <c r="BM266" s="127"/>
      <c r="BN266" s="127"/>
      <c r="BO266" s="127"/>
      <c r="BP266" s="127"/>
      <c r="BQ266" s="127"/>
      <c r="BR266" s="127"/>
      <c r="BS266" s="127"/>
      <c r="BT266" s="127"/>
      <c r="BU266" s="127"/>
    </row>
    <row r="267" spans="1:73" ht="48" customHeight="1">
      <c r="A267" s="15" t="s">
        <v>243</v>
      </c>
      <c r="B267" s="131"/>
      <c r="C267" s="132"/>
      <c r="D267" s="132"/>
      <c r="E267" s="132"/>
      <c r="F267" s="132"/>
      <c r="G267" s="132"/>
      <c r="H267" s="132"/>
      <c r="I267" s="132"/>
      <c r="J267" s="132"/>
      <c r="K267" s="132"/>
      <c r="L267" s="132"/>
      <c r="M267" s="132"/>
      <c r="N267" s="132"/>
      <c r="O267" s="133"/>
      <c r="P267" s="127"/>
      <c r="Q267" s="127"/>
      <c r="R267" s="127"/>
      <c r="S267" s="127"/>
      <c r="T267" s="127"/>
      <c r="U267" s="127"/>
      <c r="V267" s="127"/>
      <c r="W267" s="127"/>
      <c r="X267" s="127"/>
      <c r="Y267" s="127"/>
      <c r="Z267" s="127"/>
      <c r="AA267" s="127"/>
      <c r="AB267" s="127"/>
      <c r="AC267" s="127"/>
      <c r="AD267" s="127"/>
      <c r="AE267" s="127"/>
      <c r="AF267" s="127"/>
      <c r="AG267" s="127"/>
      <c r="AH267" s="127"/>
      <c r="AI267" s="127"/>
      <c r="AJ267" s="127"/>
      <c r="AK267" s="127"/>
      <c r="AL267" s="127"/>
      <c r="AM267" s="127"/>
      <c r="AN267" s="127"/>
      <c r="AO267" s="127"/>
      <c r="AP267" s="127"/>
      <c r="AQ267" s="127"/>
      <c r="AR267" s="127"/>
      <c r="AS267" s="127"/>
      <c r="AT267" s="127"/>
      <c r="AU267" s="127"/>
      <c r="AV267" s="127"/>
      <c r="AW267" s="127"/>
      <c r="AX267" s="127"/>
      <c r="AY267" s="127"/>
      <c r="AZ267" s="127"/>
      <c r="BA267" s="127"/>
      <c r="BB267" s="127"/>
      <c r="BC267" s="127"/>
      <c r="BD267" s="127"/>
      <c r="BE267" s="127"/>
      <c r="BF267" s="127"/>
      <c r="BG267" s="127"/>
      <c r="BH267" s="127"/>
      <c r="BI267" s="127"/>
      <c r="BJ267" s="127"/>
      <c r="BK267" s="127"/>
      <c r="BL267" s="127"/>
      <c r="BM267" s="127"/>
      <c r="BN267" s="127"/>
      <c r="BO267" s="127"/>
      <c r="BP267" s="127"/>
      <c r="BQ267" s="127"/>
      <c r="BR267" s="127"/>
      <c r="BS267" s="127"/>
      <c r="BT267" s="127"/>
      <c r="BU267" s="127"/>
    </row>
    <row r="268" spans="1:73" ht="62.25" customHeight="1">
      <c r="A268" s="15" t="s">
        <v>244</v>
      </c>
      <c r="B268" s="131"/>
      <c r="C268" s="132"/>
      <c r="D268" s="132"/>
      <c r="E268" s="132"/>
      <c r="F268" s="132"/>
      <c r="G268" s="132"/>
      <c r="H268" s="132"/>
      <c r="I268" s="132"/>
      <c r="J268" s="132"/>
      <c r="K268" s="132"/>
      <c r="L268" s="132"/>
      <c r="M268" s="132"/>
      <c r="N268" s="132"/>
      <c r="O268" s="133"/>
      <c r="P268" s="127"/>
      <c r="Q268" s="127"/>
      <c r="R268" s="127"/>
      <c r="S268" s="127"/>
      <c r="T268" s="127"/>
      <c r="U268" s="127"/>
      <c r="V268" s="127"/>
      <c r="W268" s="127"/>
      <c r="X268" s="127"/>
      <c r="Y268" s="127"/>
      <c r="Z268" s="127"/>
      <c r="AA268" s="127"/>
      <c r="AB268" s="127"/>
      <c r="AC268" s="127"/>
      <c r="AD268" s="127"/>
      <c r="AE268" s="127"/>
      <c r="AF268" s="127"/>
      <c r="AG268" s="127"/>
      <c r="AH268" s="127"/>
      <c r="AI268" s="127"/>
      <c r="AJ268" s="127"/>
      <c r="AK268" s="127"/>
      <c r="AL268" s="127"/>
      <c r="AM268" s="127"/>
      <c r="AN268" s="127"/>
      <c r="AO268" s="127"/>
      <c r="AP268" s="127"/>
      <c r="AQ268" s="127"/>
      <c r="AR268" s="127"/>
      <c r="AS268" s="127"/>
      <c r="AT268" s="127"/>
      <c r="AU268" s="127"/>
      <c r="AV268" s="127"/>
      <c r="AW268" s="127"/>
      <c r="AX268" s="127"/>
      <c r="AY268" s="127"/>
      <c r="AZ268" s="127"/>
      <c r="BA268" s="127"/>
      <c r="BB268" s="127"/>
      <c r="BC268" s="127"/>
      <c r="BD268" s="127"/>
      <c r="BE268" s="127"/>
      <c r="BF268" s="127"/>
      <c r="BG268" s="127"/>
      <c r="BH268" s="127"/>
      <c r="BI268" s="127"/>
      <c r="BJ268" s="127"/>
      <c r="BK268" s="127"/>
      <c r="BL268" s="127"/>
      <c r="BM268" s="127"/>
      <c r="BN268" s="127"/>
      <c r="BO268" s="127"/>
      <c r="BP268" s="127"/>
      <c r="BQ268" s="127"/>
      <c r="BR268" s="127"/>
      <c r="BS268" s="127"/>
      <c r="BT268" s="127"/>
      <c r="BU268" s="127"/>
    </row>
    <row r="269" spans="1:73" ht="16.5" customHeight="1">
      <c r="A269" s="128"/>
      <c r="B269" s="128"/>
      <c r="C269" s="128"/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128"/>
      <c r="U269" s="128"/>
      <c r="V269" s="128"/>
      <c r="W269" s="128"/>
      <c r="X269" s="128"/>
      <c r="Y269" s="128"/>
      <c r="Z269" s="128"/>
      <c r="AA269" s="128"/>
      <c r="AB269" s="128"/>
      <c r="AC269" s="128"/>
      <c r="AD269" s="128"/>
      <c r="AE269" s="128"/>
      <c r="AF269" s="128"/>
      <c r="AG269" s="128"/>
      <c r="AH269" s="128"/>
      <c r="AI269" s="128"/>
      <c r="AJ269" s="128"/>
      <c r="AK269" s="128"/>
      <c r="AL269" s="128"/>
      <c r="AM269" s="128"/>
      <c r="AN269" s="128"/>
      <c r="AO269" s="128"/>
      <c r="AP269" s="128"/>
      <c r="AQ269" s="128"/>
      <c r="AR269" s="128"/>
      <c r="AS269" s="128"/>
      <c r="AT269" s="128"/>
      <c r="AU269" s="128"/>
      <c r="AV269" s="128"/>
      <c r="AW269" s="128"/>
      <c r="AX269" s="128"/>
      <c r="AY269" s="128"/>
      <c r="AZ269" s="128"/>
      <c r="BA269" s="128"/>
      <c r="BB269" s="128"/>
      <c r="BC269" s="128"/>
      <c r="BD269" s="128"/>
      <c r="BE269" s="128"/>
      <c r="BF269" s="128"/>
      <c r="BG269" s="128"/>
      <c r="BH269" s="128"/>
      <c r="BI269" s="128"/>
      <c r="BJ269" s="128"/>
      <c r="BK269" s="128"/>
      <c r="BL269" s="128"/>
      <c r="BM269" s="128"/>
      <c r="BN269" s="128"/>
      <c r="BO269" s="128"/>
      <c r="BP269" s="128"/>
      <c r="BQ269" s="128"/>
      <c r="BR269" s="128"/>
      <c r="BS269" s="128"/>
      <c r="BT269" s="128"/>
      <c r="BU269" s="129"/>
    </row>
    <row r="270" spans="1:73" ht="48" customHeight="1">
      <c r="A270" s="15" t="s">
        <v>246</v>
      </c>
      <c r="B270" s="131"/>
      <c r="C270" s="132"/>
      <c r="D270" s="132"/>
      <c r="E270" s="132"/>
      <c r="F270" s="132"/>
      <c r="G270" s="132"/>
      <c r="H270" s="132"/>
      <c r="I270" s="132"/>
      <c r="J270" s="132"/>
      <c r="K270" s="132"/>
      <c r="L270" s="132"/>
      <c r="M270" s="132"/>
      <c r="N270" s="132"/>
      <c r="O270" s="133"/>
      <c r="P270" s="127"/>
      <c r="Q270" s="127"/>
      <c r="R270" s="127"/>
      <c r="S270" s="127"/>
      <c r="T270" s="127"/>
      <c r="U270" s="127"/>
      <c r="V270" s="127"/>
      <c r="W270" s="127"/>
      <c r="X270" s="127"/>
      <c r="Y270" s="127"/>
      <c r="Z270" s="127"/>
      <c r="AA270" s="127"/>
      <c r="AB270" s="127"/>
      <c r="AC270" s="127"/>
      <c r="AD270" s="127"/>
      <c r="AE270" s="127"/>
      <c r="AF270" s="127"/>
      <c r="AG270" s="127"/>
      <c r="AH270" s="127"/>
      <c r="AI270" s="127"/>
      <c r="AJ270" s="127"/>
      <c r="AK270" s="127"/>
      <c r="AL270" s="127"/>
      <c r="AM270" s="127"/>
      <c r="AN270" s="127"/>
      <c r="AO270" s="127"/>
      <c r="AP270" s="127"/>
      <c r="AQ270" s="127"/>
      <c r="AR270" s="127"/>
      <c r="AS270" s="127"/>
      <c r="AT270" s="127"/>
      <c r="AU270" s="127"/>
      <c r="AV270" s="127"/>
      <c r="AW270" s="127"/>
      <c r="AX270" s="127"/>
      <c r="AY270" s="127"/>
      <c r="AZ270" s="127"/>
      <c r="BA270" s="127"/>
      <c r="BB270" s="127"/>
      <c r="BC270" s="127"/>
      <c r="BD270" s="127"/>
      <c r="BE270" s="127"/>
      <c r="BF270" s="127"/>
      <c r="BG270" s="127"/>
      <c r="BH270" s="127"/>
      <c r="BI270" s="127"/>
      <c r="BJ270" s="127"/>
      <c r="BK270" s="127"/>
      <c r="BL270" s="127"/>
      <c r="BM270" s="127"/>
      <c r="BN270" s="127"/>
      <c r="BO270" s="127"/>
      <c r="BP270" s="127"/>
      <c r="BQ270" s="127"/>
      <c r="BR270" s="127"/>
      <c r="BS270" s="127"/>
      <c r="BT270" s="127"/>
      <c r="BU270" s="127"/>
    </row>
    <row r="271" spans="1:73" ht="48" customHeight="1">
      <c r="A271" s="15" t="s">
        <v>247</v>
      </c>
      <c r="B271" s="131"/>
      <c r="C271" s="132"/>
      <c r="D271" s="132"/>
      <c r="E271" s="132"/>
      <c r="F271" s="132"/>
      <c r="G271" s="132"/>
      <c r="H271" s="132"/>
      <c r="I271" s="132"/>
      <c r="J271" s="132"/>
      <c r="K271" s="132"/>
      <c r="L271" s="132"/>
      <c r="M271" s="132"/>
      <c r="N271" s="132"/>
      <c r="O271" s="133"/>
      <c r="P271" s="127"/>
      <c r="Q271" s="127"/>
      <c r="R271" s="127"/>
      <c r="S271" s="127"/>
      <c r="T271" s="127"/>
      <c r="U271" s="127"/>
      <c r="V271" s="127"/>
      <c r="W271" s="127"/>
      <c r="X271" s="127"/>
      <c r="Y271" s="127"/>
      <c r="Z271" s="127"/>
      <c r="AA271" s="127"/>
      <c r="AB271" s="127"/>
      <c r="AC271" s="127"/>
      <c r="AD271" s="127"/>
      <c r="AE271" s="127"/>
      <c r="AF271" s="127"/>
      <c r="AG271" s="127"/>
      <c r="AH271" s="127"/>
      <c r="AI271" s="127"/>
      <c r="AJ271" s="127"/>
      <c r="AK271" s="127"/>
      <c r="AL271" s="127"/>
      <c r="AM271" s="127"/>
      <c r="AN271" s="127"/>
      <c r="AO271" s="127"/>
      <c r="AP271" s="127"/>
      <c r="AQ271" s="127"/>
      <c r="AR271" s="127"/>
      <c r="AS271" s="127"/>
      <c r="AT271" s="127"/>
      <c r="AU271" s="127"/>
      <c r="AV271" s="127"/>
      <c r="AW271" s="127"/>
      <c r="AX271" s="127"/>
      <c r="AY271" s="127"/>
      <c r="AZ271" s="127"/>
      <c r="BA271" s="127"/>
      <c r="BB271" s="127"/>
      <c r="BC271" s="127"/>
      <c r="BD271" s="127"/>
      <c r="BE271" s="127"/>
      <c r="BF271" s="127"/>
      <c r="BG271" s="127"/>
      <c r="BH271" s="127"/>
      <c r="BI271" s="127"/>
      <c r="BJ271" s="127"/>
      <c r="BK271" s="127"/>
      <c r="BL271" s="127"/>
      <c r="BM271" s="127"/>
      <c r="BN271" s="127"/>
      <c r="BO271" s="127"/>
      <c r="BP271" s="127"/>
      <c r="BQ271" s="127"/>
      <c r="BR271" s="127"/>
      <c r="BS271" s="127"/>
      <c r="BT271" s="127"/>
      <c r="BU271" s="127"/>
    </row>
    <row r="272" spans="1:73" ht="48" customHeight="1">
      <c r="A272" s="15" t="s">
        <v>248</v>
      </c>
      <c r="B272" s="131"/>
      <c r="C272" s="132"/>
      <c r="D272" s="132"/>
      <c r="E272" s="132"/>
      <c r="F272" s="132"/>
      <c r="G272" s="132"/>
      <c r="H272" s="132"/>
      <c r="I272" s="132"/>
      <c r="J272" s="132"/>
      <c r="K272" s="132"/>
      <c r="L272" s="132"/>
      <c r="M272" s="132"/>
      <c r="N272" s="132"/>
      <c r="O272" s="133"/>
      <c r="P272" s="127"/>
      <c r="Q272" s="127"/>
      <c r="R272" s="127"/>
      <c r="S272" s="127"/>
      <c r="T272" s="127"/>
      <c r="U272" s="127"/>
      <c r="V272" s="127"/>
      <c r="W272" s="127"/>
      <c r="X272" s="127"/>
      <c r="Y272" s="127"/>
      <c r="Z272" s="127"/>
      <c r="AA272" s="127"/>
      <c r="AB272" s="127"/>
      <c r="AC272" s="127"/>
      <c r="AD272" s="127"/>
      <c r="AE272" s="127"/>
      <c r="AF272" s="127"/>
      <c r="AG272" s="127"/>
      <c r="AH272" s="127"/>
      <c r="AI272" s="127"/>
      <c r="AJ272" s="127"/>
      <c r="AK272" s="127"/>
      <c r="AL272" s="127"/>
      <c r="AM272" s="127"/>
      <c r="AN272" s="127"/>
      <c r="AO272" s="127"/>
      <c r="AP272" s="127"/>
      <c r="AQ272" s="127"/>
      <c r="AR272" s="127"/>
      <c r="AS272" s="127"/>
      <c r="AT272" s="127"/>
      <c r="AU272" s="127"/>
      <c r="AV272" s="127"/>
      <c r="AW272" s="127"/>
      <c r="AX272" s="127"/>
      <c r="AY272" s="127"/>
      <c r="AZ272" s="127"/>
      <c r="BA272" s="127"/>
      <c r="BB272" s="127"/>
      <c r="BC272" s="127"/>
      <c r="BD272" s="127"/>
      <c r="BE272" s="127"/>
      <c r="BF272" s="127"/>
      <c r="BG272" s="127"/>
      <c r="BH272" s="127"/>
      <c r="BI272" s="127"/>
      <c r="BJ272" s="127"/>
      <c r="BK272" s="127"/>
      <c r="BL272" s="127"/>
      <c r="BM272" s="127"/>
      <c r="BN272" s="127"/>
      <c r="BO272" s="127"/>
      <c r="BP272" s="127"/>
      <c r="BQ272" s="127"/>
      <c r="BR272" s="127"/>
      <c r="BS272" s="127"/>
      <c r="BT272" s="127"/>
      <c r="BU272" s="127"/>
    </row>
    <row r="273" spans="1:73" ht="63" customHeight="1">
      <c r="A273" s="15" t="s">
        <v>249</v>
      </c>
      <c r="B273" s="131"/>
      <c r="C273" s="132"/>
      <c r="D273" s="132"/>
      <c r="E273" s="132"/>
      <c r="F273" s="132"/>
      <c r="G273" s="132"/>
      <c r="H273" s="132"/>
      <c r="I273" s="132"/>
      <c r="J273" s="132"/>
      <c r="K273" s="132"/>
      <c r="L273" s="132"/>
      <c r="M273" s="132"/>
      <c r="N273" s="132"/>
      <c r="O273" s="133"/>
      <c r="P273" s="127"/>
      <c r="Q273" s="127"/>
      <c r="R273" s="127"/>
      <c r="S273" s="127"/>
      <c r="T273" s="127"/>
      <c r="U273" s="127"/>
      <c r="V273" s="127"/>
      <c r="W273" s="127"/>
      <c r="X273" s="127"/>
      <c r="Y273" s="127"/>
      <c r="Z273" s="127"/>
      <c r="AA273" s="127"/>
      <c r="AB273" s="127"/>
      <c r="AC273" s="127"/>
      <c r="AD273" s="127"/>
      <c r="AE273" s="127"/>
      <c r="AF273" s="127"/>
      <c r="AG273" s="127"/>
      <c r="AH273" s="127"/>
      <c r="AI273" s="127"/>
      <c r="AJ273" s="127"/>
      <c r="AK273" s="127"/>
      <c r="AL273" s="127"/>
      <c r="AM273" s="127"/>
      <c r="AN273" s="127"/>
      <c r="AO273" s="127"/>
      <c r="AP273" s="127"/>
      <c r="AQ273" s="127"/>
      <c r="AR273" s="127"/>
      <c r="AS273" s="127"/>
      <c r="AT273" s="127"/>
      <c r="AU273" s="127"/>
      <c r="AV273" s="127"/>
      <c r="AW273" s="127"/>
      <c r="AX273" s="127"/>
      <c r="AY273" s="127"/>
      <c r="AZ273" s="127"/>
      <c r="BA273" s="127"/>
      <c r="BB273" s="127"/>
      <c r="BC273" s="127"/>
      <c r="BD273" s="127"/>
      <c r="BE273" s="127"/>
      <c r="BF273" s="127"/>
      <c r="BG273" s="127"/>
      <c r="BH273" s="127"/>
      <c r="BI273" s="127"/>
      <c r="BJ273" s="127"/>
      <c r="BK273" s="127"/>
      <c r="BL273" s="127"/>
      <c r="BM273" s="127"/>
      <c r="BN273" s="127"/>
      <c r="BO273" s="127"/>
      <c r="BP273" s="127"/>
      <c r="BQ273" s="127"/>
      <c r="BR273" s="127"/>
      <c r="BS273" s="127"/>
      <c r="BT273" s="127"/>
      <c r="BU273" s="127"/>
    </row>
    <row r="274" spans="1:73" ht="16.5" customHeight="1">
      <c r="A274" s="128"/>
      <c r="B274" s="128"/>
      <c r="C274" s="128"/>
      <c r="D274" s="128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  <c r="T274" s="128"/>
      <c r="U274" s="128"/>
      <c r="V274" s="128"/>
      <c r="W274" s="128"/>
      <c r="X274" s="128"/>
      <c r="Y274" s="128"/>
      <c r="Z274" s="128"/>
      <c r="AA274" s="128"/>
      <c r="AB274" s="128"/>
      <c r="AC274" s="128"/>
      <c r="AD274" s="128"/>
      <c r="AE274" s="128"/>
      <c r="AF274" s="128"/>
      <c r="AG274" s="128"/>
      <c r="AH274" s="128"/>
      <c r="AI274" s="128"/>
      <c r="AJ274" s="128"/>
      <c r="AK274" s="128"/>
      <c r="AL274" s="128"/>
      <c r="AM274" s="128"/>
      <c r="AN274" s="128"/>
      <c r="AO274" s="128"/>
      <c r="AP274" s="128"/>
      <c r="AQ274" s="128"/>
      <c r="AR274" s="128"/>
      <c r="AS274" s="128"/>
      <c r="AT274" s="128"/>
      <c r="AU274" s="128"/>
      <c r="AV274" s="128"/>
      <c r="AW274" s="128"/>
      <c r="AX274" s="128"/>
      <c r="AY274" s="128"/>
      <c r="AZ274" s="128"/>
      <c r="BA274" s="128"/>
      <c r="BB274" s="128"/>
      <c r="BC274" s="128"/>
      <c r="BD274" s="128"/>
      <c r="BE274" s="128"/>
      <c r="BF274" s="128"/>
      <c r="BG274" s="128"/>
      <c r="BH274" s="128"/>
      <c r="BI274" s="128"/>
      <c r="BJ274" s="128"/>
      <c r="BK274" s="128"/>
      <c r="BL274" s="128"/>
      <c r="BM274" s="128"/>
      <c r="BN274" s="128"/>
      <c r="BO274" s="128"/>
      <c r="BP274" s="128"/>
      <c r="BQ274" s="128"/>
      <c r="BR274" s="128"/>
      <c r="BS274" s="128"/>
      <c r="BT274" s="128"/>
      <c r="BU274" s="129"/>
    </row>
    <row r="275" spans="1:73" ht="32.25" customHeight="1">
      <c r="A275" s="15" t="s">
        <v>251</v>
      </c>
      <c r="B275" s="131"/>
      <c r="C275" s="132"/>
      <c r="D275" s="132"/>
      <c r="E275" s="132"/>
      <c r="F275" s="132"/>
      <c r="G275" s="132"/>
      <c r="H275" s="132"/>
      <c r="I275" s="132"/>
      <c r="J275" s="132"/>
      <c r="K275" s="132"/>
      <c r="L275" s="132"/>
      <c r="M275" s="132"/>
      <c r="N275" s="132"/>
      <c r="O275" s="133"/>
      <c r="P275" s="127"/>
      <c r="Q275" s="127"/>
      <c r="R275" s="127"/>
      <c r="S275" s="127"/>
      <c r="T275" s="127"/>
      <c r="U275" s="127"/>
      <c r="V275" s="127"/>
      <c r="W275" s="127"/>
      <c r="X275" s="127"/>
      <c r="Y275" s="127"/>
      <c r="Z275" s="127"/>
      <c r="AA275" s="127"/>
      <c r="AB275" s="127"/>
      <c r="AC275" s="127"/>
      <c r="AD275" s="127"/>
      <c r="AE275" s="127"/>
      <c r="AF275" s="127"/>
      <c r="AG275" s="127"/>
      <c r="AH275" s="127"/>
      <c r="AI275" s="127"/>
      <c r="AJ275" s="127"/>
      <c r="AK275" s="127"/>
      <c r="AL275" s="127"/>
      <c r="AM275" s="127"/>
      <c r="AN275" s="127"/>
      <c r="AO275" s="127"/>
      <c r="AP275" s="127"/>
      <c r="AQ275" s="127"/>
      <c r="AR275" s="127"/>
      <c r="AS275" s="127"/>
      <c r="AT275" s="127"/>
      <c r="AU275" s="127"/>
      <c r="AV275" s="127"/>
      <c r="AW275" s="127"/>
      <c r="AX275" s="127"/>
      <c r="AY275" s="127"/>
      <c r="AZ275" s="127"/>
      <c r="BA275" s="127"/>
      <c r="BB275" s="127"/>
      <c r="BC275" s="127"/>
      <c r="BD275" s="127"/>
      <c r="BE275" s="127"/>
      <c r="BF275" s="127"/>
      <c r="BG275" s="127"/>
      <c r="BH275" s="127"/>
      <c r="BI275" s="127"/>
      <c r="BJ275" s="127"/>
      <c r="BK275" s="127"/>
      <c r="BL275" s="127"/>
      <c r="BM275" s="127"/>
      <c r="BN275" s="127"/>
      <c r="BO275" s="127"/>
      <c r="BP275" s="127"/>
      <c r="BQ275" s="127"/>
      <c r="BR275" s="127"/>
      <c r="BS275" s="127"/>
      <c r="BT275" s="127"/>
      <c r="BU275" s="127"/>
    </row>
    <row r="276" spans="1:73" ht="32.25" customHeight="1">
      <c r="A276" s="15" t="s">
        <v>252</v>
      </c>
      <c r="B276" s="131"/>
      <c r="C276" s="132"/>
      <c r="D276" s="132"/>
      <c r="E276" s="132"/>
      <c r="F276" s="132"/>
      <c r="G276" s="132"/>
      <c r="H276" s="132"/>
      <c r="I276" s="132"/>
      <c r="J276" s="132"/>
      <c r="K276" s="132"/>
      <c r="L276" s="132"/>
      <c r="M276" s="132"/>
      <c r="N276" s="132"/>
      <c r="O276" s="133"/>
      <c r="P276" s="127"/>
      <c r="Q276" s="127"/>
      <c r="R276" s="127"/>
      <c r="S276" s="127"/>
      <c r="T276" s="127"/>
      <c r="U276" s="127"/>
      <c r="V276" s="127"/>
      <c r="W276" s="127"/>
      <c r="X276" s="127"/>
      <c r="Y276" s="127"/>
      <c r="Z276" s="127"/>
      <c r="AA276" s="127"/>
      <c r="AB276" s="127"/>
      <c r="AC276" s="127"/>
      <c r="AD276" s="127"/>
      <c r="AE276" s="127"/>
      <c r="AF276" s="127"/>
      <c r="AG276" s="127"/>
      <c r="AH276" s="127"/>
      <c r="AI276" s="127"/>
      <c r="AJ276" s="127"/>
      <c r="AK276" s="127"/>
      <c r="AL276" s="127"/>
      <c r="AM276" s="127"/>
      <c r="AN276" s="127"/>
      <c r="AO276" s="127"/>
      <c r="AP276" s="127"/>
      <c r="AQ276" s="127"/>
      <c r="AR276" s="127"/>
      <c r="AS276" s="127"/>
      <c r="AT276" s="127"/>
      <c r="AU276" s="127"/>
      <c r="AV276" s="127"/>
      <c r="AW276" s="127"/>
      <c r="AX276" s="127"/>
      <c r="AY276" s="127"/>
      <c r="AZ276" s="127"/>
      <c r="BA276" s="127"/>
      <c r="BB276" s="127"/>
      <c r="BC276" s="127"/>
      <c r="BD276" s="127"/>
      <c r="BE276" s="127"/>
      <c r="BF276" s="127"/>
      <c r="BG276" s="127"/>
      <c r="BH276" s="127"/>
      <c r="BI276" s="127"/>
      <c r="BJ276" s="127"/>
      <c r="BK276" s="127"/>
      <c r="BL276" s="127"/>
      <c r="BM276" s="127"/>
      <c r="BN276" s="127"/>
      <c r="BO276" s="127"/>
      <c r="BP276" s="127"/>
      <c r="BQ276" s="127"/>
      <c r="BR276" s="127"/>
      <c r="BS276" s="127"/>
      <c r="BT276" s="127"/>
      <c r="BU276" s="127"/>
    </row>
    <row r="277" spans="1:73" ht="16.5" customHeight="1">
      <c r="A277" s="128"/>
      <c r="B277" s="128"/>
      <c r="C277" s="128"/>
      <c r="D277" s="128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  <c r="T277" s="128"/>
      <c r="U277" s="128"/>
      <c r="V277" s="128"/>
      <c r="W277" s="128"/>
      <c r="X277" s="128"/>
      <c r="Y277" s="128"/>
      <c r="Z277" s="128"/>
      <c r="AA277" s="128"/>
      <c r="AB277" s="128"/>
      <c r="AC277" s="128"/>
      <c r="AD277" s="128"/>
      <c r="AE277" s="128"/>
      <c r="AF277" s="128"/>
      <c r="AG277" s="128"/>
      <c r="AH277" s="128"/>
      <c r="AI277" s="128"/>
      <c r="AJ277" s="128"/>
      <c r="AK277" s="128"/>
      <c r="AL277" s="128"/>
      <c r="AM277" s="128"/>
      <c r="AN277" s="128"/>
      <c r="AO277" s="128"/>
      <c r="AP277" s="128"/>
      <c r="AQ277" s="128"/>
      <c r="AR277" s="128"/>
      <c r="AS277" s="128"/>
      <c r="AT277" s="128"/>
      <c r="AU277" s="128"/>
      <c r="AV277" s="128"/>
      <c r="AW277" s="128"/>
      <c r="AX277" s="128"/>
      <c r="AY277" s="128"/>
      <c r="AZ277" s="128"/>
      <c r="BA277" s="128"/>
      <c r="BB277" s="128"/>
      <c r="BC277" s="128"/>
      <c r="BD277" s="128"/>
      <c r="BE277" s="128"/>
      <c r="BF277" s="128"/>
      <c r="BG277" s="128"/>
      <c r="BH277" s="128"/>
      <c r="BI277" s="128"/>
      <c r="BJ277" s="128"/>
      <c r="BK277" s="128"/>
      <c r="BL277" s="128"/>
      <c r="BM277" s="128"/>
      <c r="BN277" s="128"/>
      <c r="BO277" s="128"/>
      <c r="BP277" s="128"/>
      <c r="BQ277" s="128"/>
      <c r="BR277" s="128"/>
      <c r="BS277" s="128"/>
      <c r="BT277" s="128"/>
      <c r="BU277" s="129"/>
    </row>
    <row r="278" spans="1:73" ht="32.25" customHeight="1">
      <c r="A278" s="15" t="s">
        <v>254</v>
      </c>
      <c r="B278" s="131"/>
      <c r="C278" s="132"/>
      <c r="D278" s="132"/>
      <c r="E278" s="132"/>
      <c r="F278" s="132"/>
      <c r="G278" s="132"/>
      <c r="H278" s="132"/>
      <c r="I278" s="132"/>
      <c r="J278" s="132"/>
      <c r="K278" s="132"/>
      <c r="L278" s="132"/>
      <c r="M278" s="132"/>
      <c r="N278" s="132"/>
      <c r="O278" s="133"/>
      <c r="P278" s="127"/>
      <c r="Q278" s="127"/>
      <c r="R278" s="127"/>
      <c r="S278" s="127"/>
      <c r="T278" s="127"/>
      <c r="U278" s="127"/>
      <c r="V278" s="127"/>
      <c r="W278" s="127"/>
      <c r="X278" s="127"/>
      <c r="Y278" s="127"/>
      <c r="Z278" s="127"/>
      <c r="AA278" s="127"/>
      <c r="AB278" s="127"/>
      <c r="AC278" s="127"/>
      <c r="AD278" s="127"/>
      <c r="AE278" s="127"/>
      <c r="AF278" s="127"/>
      <c r="AG278" s="127"/>
      <c r="AH278" s="127"/>
      <c r="AI278" s="127"/>
      <c r="AJ278" s="127"/>
      <c r="AK278" s="127"/>
      <c r="AL278" s="127"/>
      <c r="AM278" s="127"/>
      <c r="AN278" s="127"/>
      <c r="AO278" s="127"/>
      <c r="AP278" s="127"/>
      <c r="AQ278" s="127"/>
      <c r="AR278" s="127"/>
      <c r="AS278" s="127"/>
      <c r="AT278" s="127"/>
      <c r="AU278" s="127"/>
      <c r="AV278" s="127"/>
      <c r="AW278" s="127"/>
      <c r="AX278" s="127"/>
      <c r="AY278" s="127"/>
      <c r="AZ278" s="127"/>
      <c r="BA278" s="127"/>
      <c r="BB278" s="127"/>
      <c r="BC278" s="127"/>
      <c r="BD278" s="127"/>
      <c r="BE278" s="127"/>
      <c r="BF278" s="127"/>
      <c r="BG278" s="127"/>
      <c r="BH278" s="127"/>
      <c r="BI278" s="127"/>
      <c r="BJ278" s="127"/>
      <c r="BK278" s="127"/>
      <c r="BL278" s="127"/>
      <c r="BM278" s="127"/>
      <c r="BN278" s="127"/>
      <c r="BO278" s="127"/>
      <c r="BP278" s="127"/>
      <c r="BQ278" s="127"/>
      <c r="BR278" s="127"/>
      <c r="BS278" s="127"/>
      <c r="BT278" s="127"/>
      <c r="BU278" s="127"/>
    </row>
    <row r="279" spans="1:73" ht="16.5" customHeight="1">
      <c r="A279" s="15" t="s">
        <v>255</v>
      </c>
      <c r="B279" s="131"/>
      <c r="C279" s="132"/>
      <c r="D279" s="132"/>
      <c r="E279" s="132"/>
      <c r="F279" s="132"/>
      <c r="G279" s="132"/>
      <c r="H279" s="132"/>
      <c r="I279" s="132"/>
      <c r="J279" s="132"/>
      <c r="K279" s="132"/>
      <c r="L279" s="132"/>
      <c r="M279" s="132"/>
      <c r="N279" s="132"/>
      <c r="O279" s="133"/>
      <c r="P279" s="127"/>
      <c r="Q279" s="127"/>
      <c r="R279" s="127"/>
      <c r="S279" s="127"/>
      <c r="T279" s="127"/>
      <c r="U279" s="127"/>
      <c r="V279" s="127"/>
      <c r="W279" s="127"/>
      <c r="X279" s="127"/>
      <c r="Y279" s="127"/>
      <c r="Z279" s="127"/>
      <c r="AA279" s="127"/>
      <c r="AB279" s="127"/>
      <c r="AC279" s="127"/>
      <c r="AD279" s="127"/>
      <c r="AE279" s="127"/>
      <c r="AF279" s="127"/>
      <c r="AG279" s="127"/>
      <c r="AH279" s="127"/>
      <c r="AI279" s="127"/>
      <c r="AJ279" s="127"/>
      <c r="AK279" s="127"/>
      <c r="AL279" s="127"/>
      <c r="AM279" s="127"/>
      <c r="AN279" s="127"/>
      <c r="AO279" s="127"/>
      <c r="AP279" s="127"/>
      <c r="AQ279" s="127"/>
      <c r="AR279" s="127"/>
      <c r="AS279" s="127"/>
      <c r="AT279" s="127"/>
      <c r="AU279" s="127"/>
      <c r="AV279" s="127"/>
      <c r="AW279" s="127"/>
      <c r="AX279" s="127"/>
      <c r="AY279" s="127"/>
      <c r="AZ279" s="127"/>
      <c r="BA279" s="127"/>
      <c r="BB279" s="127"/>
      <c r="BC279" s="127"/>
      <c r="BD279" s="127"/>
      <c r="BE279" s="127"/>
      <c r="BF279" s="127"/>
      <c r="BG279" s="127"/>
      <c r="BH279" s="127"/>
      <c r="BI279" s="127"/>
      <c r="BJ279" s="127"/>
      <c r="BK279" s="127"/>
      <c r="BL279" s="127"/>
      <c r="BM279" s="127"/>
      <c r="BN279" s="127"/>
      <c r="BO279" s="127"/>
      <c r="BP279" s="127"/>
      <c r="BQ279" s="127"/>
      <c r="BR279" s="127"/>
      <c r="BS279" s="127"/>
      <c r="BT279" s="127"/>
      <c r="BU279" s="127"/>
    </row>
    <row r="280" spans="1:73" ht="96.75" customHeight="1">
      <c r="A280" s="6"/>
      <c r="B280" s="126" t="s">
        <v>103</v>
      </c>
      <c r="C280" s="126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 t="s">
        <v>104</v>
      </c>
      <c r="Q280" s="126"/>
      <c r="R280" s="126"/>
      <c r="S280" s="126"/>
      <c r="T280" s="126"/>
      <c r="U280" s="126"/>
      <c r="V280" s="126"/>
      <c r="W280" s="126"/>
      <c r="X280" s="126"/>
      <c r="Y280" s="126"/>
      <c r="Z280" s="126"/>
      <c r="AA280" s="126" t="s">
        <v>105</v>
      </c>
      <c r="AB280" s="126"/>
      <c r="AC280" s="126"/>
      <c r="AD280" s="126"/>
      <c r="AE280" s="126"/>
      <c r="AF280" s="126"/>
      <c r="AG280" s="126"/>
      <c r="AH280" s="126"/>
      <c r="AI280" s="126"/>
      <c r="AJ280" s="126"/>
      <c r="AK280" s="126"/>
      <c r="AL280" s="126"/>
      <c r="AM280" s="126"/>
      <c r="AN280" s="126"/>
      <c r="AO280" s="126"/>
      <c r="AP280" s="126" t="s">
        <v>106</v>
      </c>
      <c r="AQ280" s="126"/>
      <c r="AR280" s="126"/>
      <c r="AS280" s="126"/>
      <c r="AT280" s="126"/>
      <c r="AU280" s="126"/>
      <c r="AV280" s="126"/>
      <c r="AW280" s="126"/>
      <c r="AX280" s="126"/>
      <c r="AY280" s="126"/>
      <c r="AZ280" s="126"/>
      <c r="BA280" s="126"/>
      <c r="BB280" s="126"/>
      <c r="BC280" s="126"/>
      <c r="BD280" s="126" t="s">
        <v>107</v>
      </c>
      <c r="BE280" s="126"/>
      <c r="BF280" s="126"/>
      <c r="BG280" s="126"/>
      <c r="BH280" s="126"/>
      <c r="BI280" s="126"/>
      <c r="BJ280" s="126"/>
      <c r="BK280" s="126"/>
      <c r="BL280" s="126"/>
      <c r="BM280" s="126"/>
      <c r="BN280" s="126"/>
      <c r="BO280" s="126"/>
      <c r="BP280" s="126"/>
      <c r="BQ280" s="126"/>
      <c r="BR280" s="126"/>
      <c r="BS280" s="126"/>
      <c r="BT280" s="126"/>
      <c r="BU280" s="126"/>
    </row>
    <row r="281" spans="1:73" ht="48" customHeight="1">
      <c r="A281" s="15" t="s">
        <v>256</v>
      </c>
      <c r="B281" s="131"/>
      <c r="C281" s="132"/>
      <c r="D281" s="132"/>
      <c r="E281" s="132"/>
      <c r="F281" s="132"/>
      <c r="G281" s="132"/>
      <c r="H281" s="132"/>
      <c r="I281" s="132"/>
      <c r="J281" s="132"/>
      <c r="K281" s="132"/>
      <c r="L281" s="132"/>
      <c r="M281" s="132"/>
      <c r="N281" s="132"/>
      <c r="O281" s="133"/>
      <c r="P281" s="127"/>
      <c r="Q281" s="127"/>
      <c r="R281" s="127"/>
      <c r="S281" s="127"/>
      <c r="T281" s="127"/>
      <c r="U281" s="127"/>
      <c r="V281" s="127"/>
      <c r="W281" s="127"/>
      <c r="X281" s="127"/>
      <c r="Y281" s="127"/>
      <c r="Z281" s="127"/>
      <c r="AA281" s="127"/>
      <c r="AB281" s="127"/>
      <c r="AC281" s="127"/>
      <c r="AD281" s="127"/>
      <c r="AE281" s="127"/>
      <c r="AF281" s="127"/>
      <c r="AG281" s="127"/>
      <c r="AH281" s="127"/>
      <c r="AI281" s="127"/>
      <c r="AJ281" s="127"/>
      <c r="AK281" s="127"/>
      <c r="AL281" s="127"/>
      <c r="AM281" s="127"/>
      <c r="AN281" s="127"/>
      <c r="AO281" s="127"/>
      <c r="AP281" s="127"/>
      <c r="AQ281" s="127"/>
      <c r="AR281" s="127"/>
      <c r="AS281" s="127"/>
      <c r="AT281" s="127"/>
      <c r="AU281" s="127"/>
      <c r="AV281" s="127"/>
      <c r="AW281" s="127"/>
      <c r="AX281" s="127"/>
      <c r="AY281" s="127"/>
      <c r="AZ281" s="127"/>
      <c r="BA281" s="127"/>
      <c r="BB281" s="127"/>
      <c r="BC281" s="127"/>
      <c r="BD281" s="127"/>
      <c r="BE281" s="127"/>
      <c r="BF281" s="127"/>
      <c r="BG281" s="127"/>
      <c r="BH281" s="127"/>
      <c r="BI281" s="127"/>
      <c r="BJ281" s="127"/>
      <c r="BK281" s="127"/>
      <c r="BL281" s="127"/>
      <c r="BM281" s="127"/>
      <c r="BN281" s="127"/>
      <c r="BO281" s="127"/>
      <c r="BP281" s="127"/>
      <c r="BQ281" s="127"/>
      <c r="BR281" s="127"/>
      <c r="BS281" s="127"/>
      <c r="BT281" s="127"/>
      <c r="BU281" s="127"/>
    </row>
    <row r="282" spans="1:73" ht="16.5" customHeight="1">
      <c r="A282" s="128"/>
      <c r="B282" s="128"/>
      <c r="C282" s="128"/>
      <c r="D282" s="128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  <c r="T282" s="128"/>
      <c r="U282" s="128"/>
      <c r="V282" s="128"/>
      <c r="W282" s="128"/>
      <c r="X282" s="128"/>
      <c r="Y282" s="128"/>
      <c r="Z282" s="128"/>
      <c r="AA282" s="128"/>
      <c r="AB282" s="128"/>
      <c r="AC282" s="128"/>
      <c r="AD282" s="128"/>
      <c r="AE282" s="128"/>
      <c r="AF282" s="128"/>
      <c r="AG282" s="128"/>
      <c r="AH282" s="128"/>
      <c r="AI282" s="128"/>
      <c r="AJ282" s="128"/>
      <c r="AK282" s="128"/>
      <c r="AL282" s="128"/>
      <c r="AM282" s="128"/>
      <c r="AN282" s="128"/>
      <c r="AO282" s="128"/>
      <c r="AP282" s="128"/>
      <c r="AQ282" s="128"/>
      <c r="AR282" s="128"/>
      <c r="AS282" s="128"/>
      <c r="AT282" s="128"/>
      <c r="AU282" s="128"/>
      <c r="AV282" s="128"/>
      <c r="AW282" s="128"/>
      <c r="AX282" s="128"/>
      <c r="AY282" s="128"/>
      <c r="AZ282" s="128"/>
      <c r="BA282" s="128"/>
      <c r="BB282" s="128"/>
      <c r="BC282" s="128"/>
      <c r="BD282" s="128"/>
      <c r="BE282" s="128"/>
      <c r="BF282" s="128"/>
      <c r="BG282" s="128"/>
      <c r="BH282" s="128"/>
      <c r="BI282" s="128"/>
      <c r="BJ282" s="128"/>
      <c r="BK282" s="128"/>
      <c r="BL282" s="128"/>
      <c r="BM282" s="128"/>
      <c r="BN282" s="128"/>
      <c r="BO282" s="128"/>
      <c r="BP282" s="128"/>
      <c r="BQ282" s="128"/>
      <c r="BR282" s="128"/>
      <c r="BS282" s="128"/>
      <c r="BT282" s="128"/>
      <c r="BU282" s="129"/>
    </row>
    <row r="283" spans="1:73" ht="32.25" customHeight="1">
      <c r="A283" s="15" t="s">
        <v>258</v>
      </c>
      <c r="B283" s="131"/>
      <c r="C283" s="132"/>
      <c r="D283" s="132"/>
      <c r="E283" s="132"/>
      <c r="F283" s="132"/>
      <c r="G283" s="132"/>
      <c r="H283" s="132"/>
      <c r="I283" s="132"/>
      <c r="J283" s="132"/>
      <c r="K283" s="132"/>
      <c r="L283" s="132"/>
      <c r="M283" s="132"/>
      <c r="N283" s="132"/>
      <c r="O283" s="133"/>
      <c r="P283" s="127"/>
      <c r="Q283" s="127"/>
      <c r="R283" s="127"/>
      <c r="S283" s="127"/>
      <c r="T283" s="127"/>
      <c r="U283" s="127"/>
      <c r="V283" s="127"/>
      <c r="W283" s="127"/>
      <c r="X283" s="127"/>
      <c r="Y283" s="127"/>
      <c r="Z283" s="127"/>
      <c r="AA283" s="127"/>
      <c r="AB283" s="127"/>
      <c r="AC283" s="127"/>
      <c r="AD283" s="127"/>
      <c r="AE283" s="127"/>
      <c r="AF283" s="127"/>
      <c r="AG283" s="127"/>
      <c r="AH283" s="127"/>
      <c r="AI283" s="127"/>
      <c r="AJ283" s="127"/>
      <c r="AK283" s="127"/>
      <c r="AL283" s="127"/>
      <c r="AM283" s="127"/>
      <c r="AN283" s="127"/>
      <c r="AO283" s="127"/>
      <c r="AP283" s="127"/>
      <c r="AQ283" s="127"/>
      <c r="AR283" s="127"/>
      <c r="AS283" s="127"/>
      <c r="AT283" s="127"/>
      <c r="AU283" s="127"/>
      <c r="AV283" s="127"/>
      <c r="AW283" s="127"/>
      <c r="AX283" s="127"/>
      <c r="AY283" s="127"/>
      <c r="AZ283" s="127"/>
      <c r="BA283" s="127"/>
      <c r="BB283" s="127"/>
      <c r="BC283" s="127"/>
      <c r="BD283" s="127"/>
      <c r="BE283" s="127"/>
      <c r="BF283" s="127"/>
      <c r="BG283" s="127"/>
      <c r="BH283" s="127"/>
      <c r="BI283" s="127"/>
      <c r="BJ283" s="127"/>
      <c r="BK283" s="127"/>
      <c r="BL283" s="127"/>
      <c r="BM283" s="127"/>
      <c r="BN283" s="127"/>
      <c r="BO283" s="127"/>
      <c r="BP283" s="127"/>
      <c r="BQ283" s="127"/>
      <c r="BR283" s="127"/>
      <c r="BS283" s="127"/>
      <c r="BT283" s="127"/>
      <c r="BU283" s="127"/>
    </row>
    <row r="284" spans="1:73" ht="63" customHeight="1">
      <c r="A284" s="15" t="s">
        <v>259</v>
      </c>
      <c r="B284" s="131"/>
      <c r="C284" s="132"/>
      <c r="D284" s="132"/>
      <c r="E284" s="132"/>
      <c r="F284" s="132"/>
      <c r="G284" s="132"/>
      <c r="H284" s="132"/>
      <c r="I284" s="132"/>
      <c r="J284" s="132"/>
      <c r="K284" s="132"/>
      <c r="L284" s="132"/>
      <c r="M284" s="132"/>
      <c r="N284" s="132"/>
      <c r="O284" s="133"/>
      <c r="P284" s="127"/>
      <c r="Q284" s="127"/>
      <c r="R284" s="127"/>
      <c r="S284" s="127"/>
      <c r="T284" s="127"/>
      <c r="U284" s="127"/>
      <c r="V284" s="127"/>
      <c r="W284" s="127"/>
      <c r="X284" s="127"/>
      <c r="Y284" s="127"/>
      <c r="Z284" s="127"/>
      <c r="AA284" s="127"/>
      <c r="AB284" s="127"/>
      <c r="AC284" s="127"/>
      <c r="AD284" s="127"/>
      <c r="AE284" s="127"/>
      <c r="AF284" s="127"/>
      <c r="AG284" s="127"/>
      <c r="AH284" s="127"/>
      <c r="AI284" s="127"/>
      <c r="AJ284" s="127"/>
      <c r="AK284" s="127"/>
      <c r="AL284" s="127"/>
      <c r="AM284" s="127"/>
      <c r="AN284" s="127"/>
      <c r="AO284" s="127"/>
      <c r="AP284" s="127"/>
      <c r="AQ284" s="127"/>
      <c r="AR284" s="127"/>
      <c r="AS284" s="127"/>
      <c r="AT284" s="127"/>
      <c r="AU284" s="127"/>
      <c r="AV284" s="127"/>
      <c r="AW284" s="127"/>
      <c r="AX284" s="127"/>
      <c r="AY284" s="127"/>
      <c r="AZ284" s="127"/>
      <c r="BA284" s="127"/>
      <c r="BB284" s="127"/>
      <c r="BC284" s="127"/>
      <c r="BD284" s="127"/>
      <c r="BE284" s="127"/>
      <c r="BF284" s="127"/>
      <c r="BG284" s="127"/>
      <c r="BH284" s="127"/>
      <c r="BI284" s="127"/>
      <c r="BJ284" s="127"/>
      <c r="BK284" s="127"/>
      <c r="BL284" s="127"/>
      <c r="BM284" s="127"/>
      <c r="BN284" s="127"/>
      <c r="BO284" s="127"/>
      <c r="BP284" s="127"/>
      <c r="BQ284" s="127"/>
      <c r="BR284" s="127"/>
      <c r="BS284" s="127"/>
      <c r="BT284" s="127"/>
      <c r="BU284" s="127"/>
    </row>
    <row r="285" spans="1:73" ht="16.5" customHeight="1">
      <c r="A285" s="128"/>
      <c r="B285" s="128"/>
      <c r="C285" s="128"/>
      <c r="D285" s="128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  <c r="T285" s="128"/>
      <c r="U285" s="128"/>
      <c r="V285" s="128"/>
      <c r="W285" s="128"/>
      <c r="X285" s="128"/>
      <c r="Y285" s="128"/>
      <c r="Z285" s="128"/>
      <c r="AA285" s="128"/>
      <c r="AB285" s="128"/>
      <c r="AC285" s="128"/>
      <c r="AD285" s="128"/>
      <c r="AE285" s="128"/>
      <c r="AF285" s="128"/>
      <c r="AG285" s="128"/>
      <c r="AH285" s="128"/>
      <c r="AI285" s="128"/>
      <c r="AJ285" s="128"/>
      <c r="AK285" s="128"/>
      <c r="AL285" s="128"/>
      <c r="AM285" s="128"/>
      <c r="AN285" s="128"/>
      <c r="AO285" s="128"/>
      <c r="AP285" s="128"/>
      <c r="AQ285" s="128"/>
      <c r="AR285" s="128"/>
      <c r="AS285" s="128"/>
      <c r="AT285" s="128"/>
      <c r="AU285" s="128"/>
      <c r="AV285" s="128"/>
      <c r="AW285" s="128"/>
      <c r="AX285" s="128"/>
      <c r="AY285" s="128"/>
      <c r="AZ285" s="128"/>
      <c r="BA285" s="128"/>
      <c r="BB285" s="128"/>
      <c r="BC285" s="128"/>
      <c r="BD285" s="128"/>
      <c r="BE285" s="128"/>
      <c r="BF285" s="128"/>
      <c r="BG285" s="128"/>
      <c r="BH285" s="128"/>
      <c r="BI285" s="128"/>
      <c r="BJ285" s="128"/>
      <c r="BK285" s="128"/>
      <c r="BL285" s="128"/>
      <c r="BM285" s="128"/>
      <c r="BN285" s="128"/>
      <c r="BO285" s="128"/>
      <c r="BP285" s="128"/>
      <c r="BQ285" s="128"/>
      <c r="BR285" s="128"/>
      <c r="BS285" s="128"/>
      <c r="BT285" s="128"/>
      <c r="BU285" s="129"/>
    </row>
    <row r="286" spans="1:73" ht="32.25" customHeight="1">
      <c r="A286" s="15" t="s">
        <v>261</v>
      </c>
      <c r="B286" s="131"/>
      <c r="C286" s="132"/>
      <c r="D286" s="132"/>
      <c r="E286" s="132"/>
      <c r="F286" s="132"/>
      <c r="G286" s="132"/>
      <c r="H286" s="132"/>
      <c r="I286" s="132"/>
      <c r="J286" s="132"/>
      <c r="K286" s="132"/>
      <c r="L286" s="132"/>
      <c r="M286" s="132"/>
      <c r="N286" s="132"/>
      <c r="O286" s="133"/>
      <c r="P286" s="127"/>
      <c r="Q286" s="127"/>
      <c r="R286" s="127"/>
      <c r="S286" s="127"/>
      <c r="T286" s="127"/>
      <c r="U286" s="127"/>
      <c r="V286" s="127"/>
      <c r="W286" s="127"/>
      <c r="X286" s="127"/>
      <c r="Y286" s="127"/>
      <c r="Z286" s="127"/>
      <c r="AA286" s="127"/>
      <c r="AB286" s="127"/>
      <c r="AC286" s="127"/>
      <c r="AD286" s="127"/>
      <c r="AE286" s="127"/>
      <c r="AF286" s="127"/>
      <c r="AG286" s="127"/>
      <c r="AH286" s="127"/>
      <c r="AI286" s="127"/>
      <c r="AJ286" s="127"/>
      <c r="AK286" s="127"/>
      <c r="AL286" s="127"/>
      <c r="AM286" s="127"/>
      <c r="AN286" s="127"/>
      <c r="AO286" s="127"/>
      <c r="AP286" s="127"/>
      <c r="AQ286" s="127"/>
      <c r="AR286" s="127"/>
      <c r="AS286" s="127"/>
      <c r="AT286" s="127"/>
      <c r="AU286" s="127"/>
      <c r="AV286" s="127"/>
      <c r="AW286" s="127"/>
      <c r="AX286" s="127"/>
      <c r="AY286" s="127"/>
      <c r="AZ286" s="127"/>
      <c r="BA286" s="127"/>
      <c r="BB286" s="127"/>
      <c r="BC286" s="127"/>
      <c r="BD286" s="127"/>
      <c r="BE286" s="127"/>
      <c r="BF286" s="127"/>
      <c r="BG286" s="127"/>
      <c r="BH286" s="127"/>
      <c r="BI286" s="127"/>
      <c r="BJ286" s="127"/>
      <c r="BK286" s="127"/>
      <c r="BL286" s="127"/>
      <c r="BM286" s="127"/>
      <c r="BN286" s="127"/>
      <c r="BO286" s="127"/>
      <c r="BP286" s="127"/>
      <c r="BQ286" s="127"/>
      <c r="BR286" s="127"/>
      <c r="BS286" s="127"/>
      <c r="BT286" s="127"/>
      <c r="BU286" s="127"/>
    </row>
    <row r="287" spans="1:73" ht="32.25" customHeight="1">
      <c r="A287" s="15" t="s">
        <v>262</v>
      </c>
      <c r="B287" s="131"/>
      <c r="C287" s="132"/>
      <c r="D287" s="132"/>
      <c r="E287" s="132"/>
      <c r="F287" s="132"/>
      <c r="G287" s="132"/>
      <c r="H287" s="132"/>
      <c r="I287" s="132"/>
      <c r="J287" s="132"/>
      <c r="K287" s="132"/>
      <c r="L287" s="132"/>
      <c r="M287" s="132"/>
      <c r="N287" s="132"/>
      <c r="O287" s="133"/>
      <c r="P287" s="127"/>
      <c r="Q287" s="127"/>
      <c r="R287" s="127"/>
      <c r="S287" s="127"/>
      <c r="T287" s="127"/>
      <c r="U287" s="127"/>
      <c r="V287" s="127"/>
      <c r="W287" s="127"/>
      <c r="X287" s="127"/>
      <c r="Y287" s="127"/>
      <c r="Z287" s="127"/>
      <c r="AA287" s="127"/>
      <c r="AB287" s="127"/>
      <c r="AC287" s="127"/>
      <c r="AD287" s="127"/>
      <c r="AE287" s="127"/>
      <c r="AF287" s="127"/>
      <c r="AG287" s="127"/>
      <c r="AH287" s="127"/>
      <c r="AI287" s="127"/>
      <c r="AJ287" s="127"/>
      <c r="AK287" s="127"/>
      <c r="AL287" s="127"/>
      <c r="AM287" s="127"/>
      <c r="AN287" s="127"/>
      <c r="AO287" s="127"/>
      <c r="AP287" s="127"/>
      <c r="AQ287" s="127"/>
      <c r="AR287" s="127"/>
      <c r="AS287" s="127"/>
      <c r="AT287" s="127"/>
      <c r="AU287" s="127"/>
      <c r="AV287" s="127"/>
      <c r="AW287" s="127"/>
      <c r="AX287" s="127"/>
      <c r="AY287" s="127"/>
      <c r="AZ287" s="127"/>
      <c r="BA287" s="127"/>
      <c r="BB287" s="127"/>
      <c r="BC287" s="127"/>
      <c r="BD287" s="127"/>
      <c r="BE287" s="127"/>
      <c r="BF287" s="127"/>
      <c r="BG287" s="127"/>
      <c r="BH287" s="127"/>
      <c r="BI287" s="127"/>
      <c r="BJ287" s="127"/>
      <c r="BK287" s="127"/>
      <c r="BL287" s="127"/>
      <c r="BM287" s="127"/>
      <c r="BN287" s="127"/>
      <c r="BO287" s="127"/>
      <c r="BP287" s="127"/>
      <c r="BQ287" s="127"/>
      <c r="BR287" s="127"/>
      <c r="BS287" s="127"/>
      <c r="BT287" s="127"/>
      <c r="BU287" s="127"/>
    </row>
    <row r="288" spans="1:73" ht="16.5" customHeight="1">
      <c r="A288" s="128"/>
      <c r="B288" s="128"/>
      <c r="C288" s="128"/>
      <c r="D288" s="128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  <c r="T288" s="128"/>
      <c r="U288" s="128"/>
      <c r="V288" s="128"/>
      <c r="W288" s="128"/>
      <c r="X288" s="128"/>
      <c r="Y288" s="128"/>
      <c r="Z288" s="128"/>
      <c r="AA288" s="128"/>
      <c r="AB288" s="128"/>
      <c r="AC288" s="128"/>
      <c r="AD288" s="128"/>
      <c r="AE288" s="128"/>
      <c r="AF288" s="128"/>
      <c r="AG288" s="128"/>
      <c r="AH288" s="128"/>
      <c r="AI288" s="128"/>
      <c r="AJ288" s="128"/>
      <c r="AK288" s="128"/>
      <c r="AL288" s="128"/>
      <c r="AM288" s="128"/>
      <c r="AN288" s="128"/>
      <c r="AO288" s="128"/>
      <c r="AP288" s="128"/>
      <c r="AQ288" s="128"/>
      <c r="AR288" s="128"/>
      <c r="AS288" s="128"/>
      <c r="AT288" s="128"/>
      <c r="AU288" s="128"/>
      <c r="AV288" s="128"/>
      <c r="AW288" s="128"/>
      <c r="AX288" s="128"/>
      <c r="AY288" s="128"/>
      <c r="AZ288" s="128"/>
      <c r="BA288" s="128"/>
      <c r="BB288" s="128"/>
      <c r="BC288" s="128"/>
      <c r="BD288" s="128"/>
      <c r="BE288" s="128"/>
      <c r="BF288" s="128"/>
      <c r="BG288" s="128"/>
      <c r="BH288" s="128"/>
      <c r="BI288" s="128"/>
      <c r="BJ288" s="128"/>
      <c r="BK288" s="128"/>
      <c r="BL288" s="128"/>
      <c r="BM288" s="128"/>
      <c r="BN288" s="128"/>
      <c r="BO288" s="128"/>
      <c r="BP288" s="128"/>
      <c r="BQ288" s="128"/>
      <c r="BR288" s="128"/>
      <c r="BS288" s="128"/>
      <c r="BT288" s="128"/>
      <c r="BU288" s="129"/>
    </row>
    <row r="289" spans="1:73" ht="32.25" customHeight="1">
      <c r="A289" s="15" t="s">
        <v>264</v>
      </c>
      <c r="B289" s="131"/>
      <c r="C289" s="132"/>
      <c r="D289" s="132"/>
      <c r="E289" s="132"/>
      <c r="F289" s="132"/>
      <c r="G289" s="132"/>
      <c r="H289" s="132"/>
      <c r="I289" s="132"/>
      <c r="J289" s="132"/>
      <c r="K289" s="132"/>
      <c r="L289" s="132"/>
      <c r="M289" s="132"/>
      <c r="N289" s="132"/>
      <c r="O289" s="133"/>
      <c r="P289" s="127"/>
      <c r="Q289" s="127"/>
      <c r="R289" s="127"/>
      <c r="S289" s="127"/>
      <c r="T289" s="127"/>
      <c r="U289" s="127"/>
      <c r="V289" s="127"/>
      <c r="W289" s="127"/>
      <c r="X289" s="127"/>
      <c r="Y289" s="127"/>
      <c r="Z289" s="127"/>
      <c r="AA289" s="127"/>
      <c r="AB289" s="127"/>
      <c r="AC289" s="127"/>
      <c r="AD289" s="127"/>
      <c r="AE289" s="127"/>
      <c r="AF289" s="127"/>
      <c r="AG289" s="127"/>
      <c r="AH289" s="127"/>
      <c r="AI289" s="127"/>
      <c r="AJ289" s="127"/>
      <c r="AK289" s="127"/>
      <c r="AL289" s="127"/>
      <c r="AM289" s="127"/>
      <c r="AN289" s="127"/>
      <c r="AO289" s="127"/>
      <c r="AP289" s="127"/>
      <c r="AQ289" s="127"/>
      <c r="AR289" s="127"/>
      <c r="AS289" s="127"/>
      <c r="AT289" s="127"/>
      <c r="AU289" s="127"/>
      <c r="AV289" s="127"/>
      <c r="AW289" s="127"/>
      <c r="AX289" s="127"/>
      <c r="AY289" s="127"/>
      <c r="AZ289" s="127"/>
      <c r="BA289" s="127"/>
      <c r="BB289" s="127"/>
      <c r="BC289" s="127"/>
      <c r="BD289" s="127"/>
      <c r="BE289" s="127"/>
      <c r="BF289" s="127"/>
      <c r="BG289" s="127"/>
      <c r="BH289" s="127"/>
      <c r="BI289" s="127"/>
      <c r="BJ289" s="127"/>
      <c r="BK289" s="127"/>
      <c r="BL289" s="127"/>
      <c r="BM289" s="127"/>
      <c r="BN289" s="127"/>
      <c r="BO289" s="127"/>
      <c r="BP289" s="127"/>
      <c r="BQ289" s="127"/>
      <c r="BR289" s="127"/>
      <c r="BS289" s="127"/>
      <c r="BT289" s="127"/>
      <c r="BU289" s="127"/>
    </row>
    <row r="290" spans="1:73" ht="16.5" customHeight="1">
      <c r="A290" s="15" t="s">
        <v>265</v>
      </c>
      <c r="B290" s="179"/>
      <c r="C290" s="153"/>
      <c r="D290" s="153"/>
      <c r="E290" s="153"/>
      <c r="F290" s="153"/>
      <c r="G290" s="153"/>
      <c r="H290" s="153"/>
      <c r="I290" s="153"/>
      <c r="J290" s="153"/>
      <c r="K290" s="153"/>
      <c r="L290" s="153"/>
      <c r="M290" s="153"/>
      <c r="N290" s="153"/>
      <c r="O290" s="180"/>
      <c r="P290" s="127"/>
      <c r="Q290" s="127"/>
      <c r="R290" s="127"/>
      <c r="S290" s="127"/>
      <c r="T290" s="127"/>
      <c r="U290" s="127"/>
      <c r="V290" s="127"/>
      <c r="W290" s="127"/>
      <c r="X290" s="127"/>
      <c r="Y290" s="127"/>
      <c r="Z290" s="127"/>
      <c r="AA290" s="127"/>
      <c r="AB290" s="127"/>
      <c r="AC290" s="127"/>
      <c r="AD290" s="127"/>
      <c r="AE290" s="127"/>
      <c r="AF290" s="127"/>
      <c r="AG290" s="127"/>
      <c r="AH290" s="127"/>
      <c r="AI290" s="127"/>
      <c r="AJ290" s="127"/>
      <c r="AK290" s="127"/>
      <c r="AL290" s="127"/>
      <c r="AM290" s="127"/>
      <c r="AN290" s="127"/>
      <c r="AO290" s="127"/>
      <c r="AP290" s="127"/>
      <c r="AQ290" s="127"/>
      <c r="AR290" s="127"/>
      <c r="AS290" s="127"/>
      <c r="AT290" s="127"/>
      <c r="AU290" s="127"/>
      <c r="AV290" s="127"/>
      <c r="AW290" s="127"/>
      <c r="AX290" s="127"/>
      <c r="AY290" s="127"/>
      <c r="AZ290" s="127"/>
      <c r="BA290" s="127"/>
      <c r="BB290" s="127"/>
      <c r="BC290" s="127"/>
      <c r="BD290" s="127"/>
      <c r="BE290" s="127"/>
      <c r="BF290" s="127"/>
      <c r="BG290" s="127"/>
      <c r="BH290" s="127"/>
      <c r="BI290" s="127"/>
      <c r="BJ290" s="127"/>
      <c r="BK290" s="127"/>
      <c r="BL290" s="127"/>
      <c r="BM290" s="127"/>
      <c r="BN290" s="127"/>
      <c r="BO290" s="127"/>
      <c r="BP290" s="127"/>
      <c r="BQ290" s="127"/>
      <c r="BR290" s="127"/>
      <c r="BS290" s="127"/>
      <c r="BT290" s="127"/>
      <c r="BU290" s="127"/>
    </row>
    <row r="293" spans="2:73" ht="47.25" customHeight="1">
      <c r="B293" s="177"/>
      <c r="C293" s="177"/>
      <c r="D293" s="177"/>
      <c r="E293" s="177"/>
      <c r="F293" s="177"/>
      <c r="G293" s="177"/>
      <c r="H293" s="177"/>
      <c r="I293" s="177"/>
      <c r="J293" s="177"/>
      <c r="K293" s="177"/>
      <c r="L293" s="177"/>
      <c r="M293" s="177"/>
      <c r="N293" s="177"/>
      <c r="O293" s="177"/>
      <c r="P293" s="177"/>
      <c r="Q293" s="177"/>
      <c r="R293" s="177"/>
      <c r="S293" s="177"/>
      <c r="T293" s="177"/>
      <c r="U293" s="177"/>
      <c r="V293" s="177"/>
      <c r="W293" s="177"/>
      <c r="X293" s="177"/>
      <c r="Y293" s="177"/>
      <c r="Z293" s="177"/>
      <c r="AA293" s="177"/>
      <c r="AB293" s="177"/>
      <c r="AC293" s="177"/>
      <c r="AD293" s="177"/>
      <c r="AE293" s="177"/>
      <c r="AF293" s="177"/>
      <c r="AG293" s="177"/>
      <c r="AH293" s="177"/>
      <c r="AI293" s="177"/>
      <c r="AJ293" s="177"/>
      <c r="AK293" s="177"/>
      <c r="AL293" s="177"/>
      <c r="AM293" s="177"/>
      <c r="AN293" s="177"/>
      <c r="AO293" s="177"/>
      <c r="AP293" s="177"/>
      <c r="AQ293" s="177"/>
      <c r="AR293" s="177"/>
      <c r="AS293" s="177"/>
      <c r="AT293" s="177"/>
      <c r="AU293" s="177"/>
      <c r="AV293" s="177"/>
      <c r="AW293" s="177"/>
      <c r="AX293" s="177"/>
      <c r="AY293" s="177"/>
      <c r="AZ293" s="177"/>
      <c r="BA293" s="177"/>
      <c r="BB293" s="177"/>
      <c r="BC293" s="177"/>
      <c r="BD293" s="177"/>
      <c r="BE293" s="177"/>
      <c r="BF293" s="177"/>
      <c r="BG293" s="177"/>
      <c r="BH293" s="177"/>
      <c r="BI293" s="177"/>
      <c r="BJ293" s="177"/>
      <c r="BK293" s="177"/>
      <c r="BL293" s="177"/>
      <c r="BM293" s="177"/>
      <c r="BN293" s="177"/>
      <c r="BO293" s="177"/>
      <c r="BP293" s="177"/>
      <c r="BQ293" s="177"/>
      <c r="BR293" s="177"/>
      <c r="BS293" s="177"/>
      <c r="BT293" s="177"/>
      <c r="BU293" s="177"/>
    </row>
    <row r="294" spans="2:73" ht="47.25" customHeight="1">
      <c r="B294" s="177"/>
      <c r="C294" s="177"/>
      <c r="D294" s="177"/>
      <c r="E294" s="177"/>
      <c r="F294" s="177"/>
      <c r="G294" s="177"/>
      <c r="H294" s="177"/>
      <c r="I294" s="177"/>
      <c r="J294" s="177"/>
      <c r="K294" s="177"/>
      <c r="L294" s="177"/>
      <c r="M294" s="177"/>
      <c r="N294" s="177"/>
      <c r="O294" s="177"/>
      <c r="P294" s="177"/>
      <c r="Q294" s="177"/>
      <c r="R294" s="177"/>
      <c r="S294" s="177"/>
      <c r="T294" s="177"/>
      <c r="U294" s="177"/>
      <c r="V294" s="177"/>
      <c r="W294" s="177"/>
      <c r="X294" s="177"/>
      <c r="Y294" s="177"/>
      <c r="Z294" s="177"/>
      <c r="AA294" s="177"/>
      <c r="AB294" s="177"/>
      <c r="AC294" s="177"/>
      <c r="AD294" s="177"/>
      <c r="AE294" s="177"/>
      <c r="AF294" s="177"/>
      <c r="AG294" s="177"/>
      <c r="AH294" s="177"/>
      <c r="AI294" s="177"/>
      <c r="AJ294" s="177"/>
      <c r="AK294" s="177"/>
      <c r="AL294" s="177"/>
      <c r="AM294" s="177"/>
      <c r="AN294" s="177"/>
      <c r="AO294" s="177"/>
      <c r="AP294" s="177"/>
      <c r="AQ294" s="177"/>
      <c r="AR294" s="177"/>
      <c r="AS294" s="177"/>
      <c r="AT294" s="177"/>
      <c r="AU294" s="177"/>
      <c r="AV294" s="177"/>
      <c r="AW294" s="177"/>
      <c r="AX294" s="177"/>
      <c r="AY294" s="177"/>
      <c r="AZ294" s="177"/>
      <c r="BA294" s="177"/>
      <c r="BB294" s="177"/>
      <c r="BC294" s="177"/>
      <c r="BD294" s="177"/>
      <c r="BE294" s="177"/>
      <c r="BF294" s="177"/>
      <c r="BG294" s="177"/>
      <c r="BH294" s="177"/>
      <c r="BI294" s="177"/>
      <c r="BJ294" s="177"/>
      <c r="BK294" s="177"/>
      <c r="BL294" s="177"/>
      <c r="BM294" s="177"/>
      <c r="BN294" s="177"/>
      <c r="BO294" s="177"/>
      <c r="BP294" s="177"/>
      <c r="BQ294" s="177"/>
      <c r="BR294" s="177"/>
      <c r="BS294" s="177"/>
      <c r="BT294" s="177"/>
      <c r="BU294" s="177"/>
    </row>
    <row r="295" spans="2:73" ht="63.75" customHeight="1">
      <c r="B295" s="177"/>
      <c r="C295" s="177"/>
      <c r="D295" s="177"/>
      <c r="E295" s="177"/>
      <c r="F295" s="177"/>
      <c r="G295" s="177"/>
      <c r="H295" s="177"/>
      <c r="I295" s="177"/>
      <c r="J295" s="177"/>
      <c r="K295" s="177"/>
      <c r="L295" s="177"/>
      <c r="M295" s="177"/>
      <c r="N295" s="177"/>
      <c r="O295" s="177"/>
      <c r="P295" s="177"/>
      <c r="Q295" s="177"/>
      <c r="R295" s="177"/>
      <c r="S295" s="177"/>
      <c r="T295" s="177"/>
      <c r="U295" s="177"/>
      <c r="V295" s="177"/>
      <c r="W295" s="177"/>
      <c r="X295" s="177"/>
      <c r="Y295" s="177"/>
      <c r="Z295" s="177"/>
      <c r="AA295" s="177"/>
      <c r="AB295" s="177"/>
      <c r="AC295" s="177"/>
      <c r="AD295" s="177"/>
      <c r="AE295" s="177"/>
      <c r="AF295" s="177"/>
      <c r="AG295" s="177"/>
      <c r="AH295" s="177"/>
      <c r="AI295" s="177"/>
      <c r="AJ295" s="177"/>
      <c r="AK295" s="177"/>
      <c r="AL295" s="177"/>
      <c r="AM295" s="177"/>
      <c r="AN295" s="177"/>
      <c r="AO295" s="177"/>
      <c r="AP295" s="177"/>
      <c r="AQ295" s="177"/>
      <c r="AR295" s="177"/>
      <c r="AS295" s="177"/>
      <c r="AT295" s="177"/>
      <c r="AU295" s="177"/>
      <c r="AV295" s="177"/>
      <c r="AW295" s="177"/>
      <c r="AX295" s="177"/>
      <c r="AY295" s="177"/>
      <c r="AZ295" s="177"/>
      <c r="BA295" s="177"/>
      <c r="BB295" s="177"/>
      <c r="BC295" s="177"/>
      <c r="BD295" s="177"/>
      <c r="BE295" s="177"/>
      <c r="BF295" s="177"/>
      <c r="BG295" s="177"/>
      <c r="BH295" s="177"/>
      <c r="BI295" s="177"/>
      <c r="BJ295" s="177"/>
      <c r="BK295" s="177"/>
      <c r="BL295" s="177"/>
      <c r="BM295" s="177"/>
      <c r="BN295" s="177"/>
      <c r="BO295" s="177"/>
      <c r="BP295" s="177"/>
      <c r="BQ295" s="177"/>
      <c r="BR295" s="177"/>
      <c r="BS295" s="177"/>
      <c r="BT295" s="177"/>
      <c r="BU295" s="177"/>
    </row>
    <row r="296" spans="2:73" ht="63.75" customHeight="1">
      <c r="B296" s="177"/>
      <c r="C296" s="177"/>
      <c r="D296" s="177"/>
      <c r="E296" s="177"/>
      <c r="F296" s="177"/>
      <c r="G296" s="177"/>
      <c r="H296" s="177"/>
      <c r="I296" s="177"/>
      <c r="J296" s="177"/>
      <c r="K296" s="177"/>
      <c r="L296" s="177"/>
      <c r="M296" s="177"/>
      <c r="N296" s="177"/>
      <c r="O296" s="177"/>
      <c r="P296" s="177"/>
      <c r="Q296" s="177"/>
      <c r="R296" s="177"/>
      <c r="S296" s="177"/>
      <c r="T296" s="177"/>
      <c r="U296" s="177"/>
      <c r="V296" s="177"/>
      <c r="W296" s="177"/>
      <c r="X296" s="177"/>
      <c r="Y296" s="177"/>
      <c r="Z296" s="177"/>
      <c r="AA296" s="177"/>
      <c r="AB296" s="177"/>
      <c r="AC296" s="177"/>
      <c r="AD296" s="177"/>
      <c r="AE296" s="177"/>
      <c r="AF296" s="177"/>
      <c r="AG296" s="177"/>
      <c r="AH296" s="177"/>
      <c r="AI296" s="177"/>
      <c r="AJ296" s="177"/>
      <c r="AK296" s="177"/>
      <c r="AL296" s="177"/>
      <c r="AM296" s="177"/>
      <c r="AN296" s="177"/>
      <c r="AO296" s="177"/>
      <c r="AP296" s="177"/>
      <c r="AQ296" s="177"/>
      <c r="AR296" s="177"/>
      <c r="AS296" s="177"/>
      <c r="AT296" s="177"/>
      <c r="AU296" s="177"/>
      <c r="AV296" s="177"/>
      <c r="AW296" s="177"/>
      <c r="AX296" s="177"/>
      <c r="AY296" s="177"/>
      <c r="AZ296" s="177"/>
      <c r="BA296" s="177"/>
      <c r="BB296" s="177"/>
      <c r="BC296" s="177"/>
      <c r="BD296" s="177"/>
      <c r="BE296" s="177"/>
      <c r="BF296" s="177"/>
      <c r="BG296" s="177"/>
      <c r="BH296" s="177"/>
      <c r="BI296" s="177"/>
      <c r="BJ296" s="177"/>
      <c r="BK296" s="177"/>
      <c r="BL296" s="177"/>
      <c r="BM296" s="177"/>
      <c r="BN296" s="177"/>
      <c r="BO296" s="177"/>
      <c r="BP296" s="177"/>
      <c r="BQ296" s="177"/>
      <c r="BR296" s="177"/>
      <c r="BS296" s="177"/>
      <c r="BT296" s="177"/>
      <c r="BU296" s="177"/>
    </row>
  </sheetData>
  <sheetProtection/>
  <mergeCells count="1021">
    <mergeCell ref="AG1:BU1"/>
    <mergeCell ref="B294:BU294"/>
    <mergeCell ref="B290:O290"/>
    <mergeCell ref="P290:Z290"/>
    <mergeCell ref="AA290:AO290"/>
    <mergeCell ref="BD289:BU289"/>
    <mergeCell ref="AP290:BC290"/>
    <mergeCell ref="BD290:BU290"/>
    <mergeCell ref="B293:BU293"/>
    <mergeCell ref="AP286:BC286"/>
    <mergeCell ref="BD286:BU286"/>
    <mergeCell ref="B287:O287"/>
    <mergeCell ref="B286:O286"/>
    <mergeCell ref="P286:Z286"/>
    <mergeCell ref="AA286:AO286"/>
    <mergeCell ref="P287:Z287"/>
    <mergeCell ref="AA287:AO287"/>
    <mergeCell ref="B295:BU295"/>
    <mergeCell ref="B296:BU296"/>
    <mergeCell ref="AP287:BC287"/>
    <mergeCell ref="BD287:BU287"/>
    <mergeCell ref="A288:BU288"/>
    <mergeCell ref="B289:O289"/>
    <mergeCell ref="P289:Z289"/>
    <mergeCell ref="AA289:AO289"/>
    <mergeCell ref="AP289:BC289"/>
    <mergeCell ref="A285:BU285"/>
    <mergeCell ref="B284:O284"/>
    <mergeCell ref="P284:Z284"/>
    <mergeCell ref="AA284:AO284"/>
    <mergeCell ref="AP284:BC284"/>
    <mergeCell ref="BD284:BU284"/>
    <mergeCell ref="BD278:BU278"/>
    <mergeCell ref="AA279:AO279"/>
    <mergeCell ref="B279:O279"/>
    <mergeCell ref="P279:Z279"/>
    <mergeCell ref="A282:BU282"/>
    <mergeCell ref="B283:O283"/>
    <mergeCell ref="P283:Z283"/>
    <mergeCell ref="AA283:AO283"/>
    <mergeCell ref="AP283:BC283"/>
    <mergeCell ref="BD283:BU283"/>
    <mergeCell ref="AA278:AO278"/>
    <mergeCell ref="P281:Z281"/>
    <mergeCell ref="AA281:AO281"/>
    <mergeCell ref="B280:O280"/>
    <mergeCell ref="P280:Z280"/>
    <mergeCell ref="AA280:AO280"/>
    <mergeCell ref="B281:O281"/>
    <mergeCell ref="BD275:BU275"/>
    <mergeCell ref="AP272:BC272"/>
    <mergeCell ref="BD272:BU272"/>
    <mergeCell ref="A274:BU274"/>
    <mergeCell ref="AP281:BC281"/>
    <mergeCell ref="BD279:BU279"/>
    <mergeCell ref="BD280:BU280"/>
    <mergeCell ref="BD281:BU281"/>
    <mergeCell ref="AP280:BC280"/>
    <mergeCell ref="AP279:BC279"/>
    <mergeCell ref="B276:O276"/>
    <mergeCell ref="B275:O275"/>
    <mergeCell ref="P275:Z275"/>
    <mergeCell ref="AA275:AO275"/>
    <mergeCell ref="A277:BU277"/>
    <mergeCell ref="B278:O278"/>
    <mergeCell ref="P278:Z278"/>
    <mergeCell ref="AP275:BC275"/>
    <mergeCell ref="BD276:BU276"/>
    <mergeCell ref="AP278:BC278"/>
    <mergeCell ref="B273:O273"/>
    <mergeCell ref="P273:Z273"/>
    <mergeCell ref="B271:O271"/>
    <mergeCell ref="P271:Z271"/>
    <mergeCell ref="AP271:BC271"/>
    <mergeCell ref="AA272:AO272"/>
    <mergeCell ref="AA273:AO273"/>
    <mergeCell ref="AP273:BC273"/>
    <mergeCell ref="BD267:BU267"/>
    <mergeCell ref="AP267:BC267"/>
    <mergeCell ref="AP266:BC266"/>
    <mergeCell ref="P276:Z276"/>
    <mergeCell ref="AA276:AO276"/>
    <mergeCell ref="B272:O272"/>
    <mergeCell ref="P272:Z272"/>
    <mergeCell ref="AA271:AO271"/>
    <mergeCell ref="BD273:BU273"/>
    <mergeCell ref="AP276:BC276"/>
    <mergeCell ref="AP270:BC270"/>
    <mergeCell ref="BD271:BU271"/>
    <mergeCell ref="BD270:BU270"/>
    <mergeCell ref="B267:O267"/>
    <mergeCell ref="P267:Z267"/>
    <mergeCell ref="AA267:AO267"/>
    <mergeCell ref="B270:O270"/>
    <mergeCell ref="P270:Z270"/>
    <mergeCell ref="AA270:AO270"/>
    <mergeCell ref="B268:O268"/>
    <mergeCell ref="P268:Z268"/>
    <mergeCell ref="AA268:AO268"/>
    <mergeCell ref="A269:BU269"/>
    <mergeCell ref="BD265:BU265"/>
    <mergeCell ref="AP265:BC265"/>
    <mergeCell ref="AA263:AO263"/>
    <mergeCell ref="AA266:AO266"/>
    <mergeCell ref="BD266:BU266"/>
    <mergeCell ref="AP268:BC268"/>
    <mergeCell ref="BD268:BU268"/>
    <mergeCell ref="BD262:BU262"/>
    <mergeCell ref="AP263:BC263"/>
    <mergeCell ref="BD263:BU263"/>
    <mergeCell ref="AP264:BC264"/>
    <mergeCell ref="B266:O266"/>
    <mergeCell ref="B265:O265"/>
    <mergeCell ref="B264:O264"/>
    <mergeCell ref="P264:Z264"/>
    <mergeCell ref="AA264:AO264"/>
    <mergeCell ref="P266:Z266"/>
    <mergeCell ref="AA261:AO261"/>
    <mergeCell ref="AP261:BC261"/>
    <mergeCell ref="BD261:BU261"/>
    <mergeCell ref="B262:O262"/>
    <mergeCell ref="P262:Z262"/>
    <mergeCell ref="P265:Z265"/>
    <mergeCell ref="AA265:AO265"/>
    <mergeCell ref="AA262:AO262"/>
    <mergeCell ref="AP262:BC262"/>
    <mergeCell ref="BD264:BU264"/>
    <mergeCell ref="P258:Z258"/>
    <mergeCell ref="B259:O259"/>
    <mergeCell ref="P259:Z259"/>
    <mergeCell ref="AA257:AO257"/>
    <mergeCell ref="AP257:BC257"/>
    <mergeCell ref="B263:O263"/>
    <mergeCell ref="P263:Z263"/>
    <mergeCell ref="A260:BU260"/>
    <mergeCell ref="B261:O261"/>
    <mergeCell ref="P261:Z261"/>
    <mergeCell ref="AP259:BC259"/>
    <mergeCell ref="BD259:BU259"/>
    <mergeCell ref="AA259:AO259"/>
    <mergeCell ref="AA258:AO258"/>
    <mergeCell ref="B255:O255"/>
    <mergeCell ref="AP258:BC258"/>
    <mergeCell ref="BD258:BU258"/>
    <mergeCell ref="AP255:BC255"/>
    <mergeCell ref="BD255:BU255"/>
    <mergeCell ref="B258:O258"/>
    <mergeCell ref="A256:BU256"/>
    <mergeCell ref="B257:O257"/>
    <mergeCell ref="P257:Z257"/>
    <mergeCell ref="P255:Z255"/>
    <mergeCell ref="AA255:AO255"/>
    <mergeCell ref="B254:O254"/>
    <mergeCell ref="P254:Z254"/>
    <mergeCell ref="AA254:AO254"/>
    <mergeCell ref="BD257:BU257"/>
    <mergeCell ref="BD252:BU252"/>
    <mergeCell ref="AP253:BC253"/>
    <mergeCell ref="BD253:BU253"/>
    <mergeCell ref="AP254:BC254"/>
    <mergeCell ref="BD254:BU254"/>
    <mergeCell ref="AP251:BC251"/>
    <mergeCell ref="BD251:BU251"/>
    <mergeCell ref="AP252:BC252"/>
    <mergeCell ref="B253:O253"/>
    <mergeCell ref="P253:Z253"/>
    <mergeCell ref="AA253:AO253"/>
    <mergeCell ref="AA248:AO248"/>
    <mergeCell ref="AP248:BC248"/>
    <mergeCell ref="BD248:BU248"/>
    <mergeCell ref="B252:O252"/>
    <mergeCell ref="P252:Z252"/>
    <mergeCell ref="AA252:AO252"/>
    <mergeCell ref="A250:BU250"/>
    <mergeCell ref="B251:O251"/>
    <mergeCell ref="P251:Z251"/>
    <mergeCell ref="AA251:AO251"/>
    <mergeCell ref="BD247:BU247"/>
    <mergeCell ref="B249:O249"/>
    <mergeCell ref="P249:Z249"/>
    <mergeCell ref="AA249:AO249"/>
    <mergeCell ref="AP249:BC249"/>
    <mergeCell ref="BD249:BU249"/>
    <mergeCell ref="B248:O248"/>
    <mergeCell ref="B247:O247"/>
    <mergeCell ref="P247:Z247"/>
    <mergeCell ref="P248:Z248"/>
    <mergeCell ref="BD246:BU246"/>
    <mergeCell ref="B245:O245"/>
    <mergeCell ref="B246:O246"/>
    <mergeCell ref="P246:Z246"/>
    <mergeCell ref="AA246:AO246"/>
    <mergeCell ref="P245:Z245"/>
    <mergeCell ref="AA245:AO245"/>
    <mergeCell ref="AP245:BC245"/>
    <mergeCell ref="B243:O243"/>
    <mergeCell ref="P243:Z243"/>
    <mergeCell ref="AA247:AO247"/>
    <mergeCell ref="AP246:BC246"/>
    <mergeCell ref="AP247:BC247"/>
    <mergeCell ref="AP243:BC243"/>
    <mergeCell ref="B244:O244"/>
    <mergeCell ref="P244:Z244"/>
    <mergeCell ref="AA244:AO244"/>
    <mergeCell ref="AA243:AO243"/>
    <mergeCell ref="BD243:BU243"/>
    <mergeCell ref="AP244:BC244"/>
    <mergeCell ref="BD244:BU244"/>
    <mergeCell ref="BD245:BU245"/>
    <mergeCell ref="A240:BU240"/>
    <mergeCell ref="B241:O241"/>
    <mergeCell ref="P241:Z241"/>
    <mergeCell ref="AA241:AO241"/>
    <mergeCell ref="AP241:BC241"/>
    <mergeCell ref="BD241:BU241"/>
    <mergeCell ref="AP238:BC238"/>
    <mergeCell ref="BD238:BU238"/>
    <mergeCell ref="P239:Z239"/>
    <mergeCell ref="B238:O238"/>
    <mergeCell ref="P238:Z238"/>
    <mergeCell ref="AA238:AO238"/>
    <mergeCell ref="AA239:AO239"/>
    <mergeCell ref="B239:O239"/>
    <mergeCell ref="AP239:BC239"/>
    <mergeCell ref="BD239:BU239"/>
    <mergeCell ref="AP242:BC242"/>
    <mergeCell ref="BD242:BU242"/>
    <mergeCell ref="B237:O237"/>
    <mergeCell ref="P237:Z237"/>
    <mergeCell ref="AA237:AO237"/>
    <mergeCell ref="B242:O242"/>
    <mergeCell ref="P242:Z242"/>
    <mergeCell ref="AA242:AO242"/>
    <mergeCell ref="AP237:BC237"/>
    <mergeCell ref="BD237:BU237"/>
    <mergeCell ref="A235:BU235"/>
    <mergeCell ref="B236:O236"/>
    <mergeCell ref="P236:Z236"/>
    <mergeCell ref="AA236:AO236"/>
    <mergeCell ref="AP236:BC236"/>
    <mergeCell ref="BD236:BU236"/>
    <mergeCell ref="B233:O233"/>
    <mergeCell ref="B234:O234"/>
    <mergeCell ref="P234:Z234"/>
    <mergeCell ref="AA234:AO234"/>
    <mergeCell ref="P233:Z233"/>
    <mergeCell ref="AA233:AO233"/>
    <mergeCell ref="AA231:AO231"/>
    <mergeCell ref="AP231:BC231"/>
    <mergeCell ref="BD231:BU231"/>
    <mergeCell ref="AP232:BC232"/>
    <mergeCell ref="BD232:BU232"/>
    <mergeCell ref="AP234:BC234"/>
    <mergeCell ref="BD234:BU234"/>
    <mergeCell ref="AP233:BC233"/>
    <mergeCell ref="BD233:BU233"/>
    <mergeCell ref="BD230:BU230"/>
    <mergeCell ref="B230:O230"/>
    <mergeCell ref="P230:Z230"/>
    <mergeCell ref="AA230:AO230"/>
    <mergeCell ref="B232:O232"/>
    <mergeCell ref="P232:Z232"/>
    <mergeCell ref="AA232:AO232"/>
    <mergeCell ref="AP230:BC230"/>
    <mergeCell ref="B231:O231"/>
    <mergeCell ref="P231:Z231"/>
    <mergeCell ref="BD224:BU224"/>
    <mergeCell ref="B229:O229"/>
    <mergeCell ref="P229:Z229"/>
    <mergeCell ref="BD229:BU229"/>
    <mergeCell ref="AA229:AO229"/>
    <mergeCell ref="AP229:BC229"/>
    <mergeCell ref="AP227:BC227"/>
    <mergeCell ref="BD225:BU225"/>
    <mergeCell ref="BD226:BU226"/>
    <mergeCell ref="BD227:BU227"/>
    <mergeCell ref="AA226:AO226"/>
    <mergeCell ref="AP226:BC226"/>
    <mergeCell ref="A228:BU228"/>
    <mergeCell ref="B217:O217"/>
    <mergeCell ref="BD219:BU219"/>
    <mergeCell ref="B219:O219"/>
    <mergeCell ref="P219:Z219"/>
    <mergeCell ref="AA219:AO219"/>
    <mergeCell ref="B227:O227"/>
    <mergeCell ref="P227:Z227"/>
    <mergeCell ref="AA227:AO227"/>
    <mergeCell ref="AP225:BC225"/>
    <mergeCell ref="B218:O218"/>
    <mergeCell ref="AP219:BC219"/>
    <mergeCell ref="B222:O222"/>
    <mergeCell ref="P222:Z222"/>
    <mergeCell ref="B226:O226"/>
    <mergeCell ref="P226:Z226"/>
    <mergeCell ref="AA225:AO225"/>
    <mergeCell ref="AP224:BC224"/>
    <mergeCell ref="P214:Z214"/>
    <mergeCell ref="AA214:AO214"/>
    <mergeCell ref="B213:O213"/>
    <mergeCell ref="P213:Z213"/>
    <mergeCell ref="B225:O225"/>
    <mergeCell ref="P225:Z225"/>
    <mergeCell ref="A220:BU220"/>
    <mergeCell ref="B221:O221"/>
    <mergeCell ref="P221:Z221"/>
    <mergeCell ref="AP221:BC221"/>
    <mergeCell ref="BD213:BU213"/>
    <mergeCell ref="BD215:BU215"/>
    <mergeCell ref="BD223:BU223"/>
    <mergeCell ref="P218:Z218"/>
    <mergeCell ref="AA218:AO218"/>
    <mergeCell ref="AA222:AO222"/>
    <mergeCell ref="AP218:BC218"/>
    <mergeCell ref="BD218:BU218"/>
    <mergeCell ref="P215:Z215"/>
    <mergeCell ref="P216:Z216"/>
    <mergeCell ref="AP223:BC223"/>
    <mergeCell ref="AA221:AO221"/>
    <mergeCell ref="AP222:BC222"/>
    <mergeCell ref="AP212:BC212"/>
    <mergeCell ref="BD212:BU212"/>
    <mergeCell ref="AP214:BC214"/>
    <mergeCell ref="BD214:BU214"/>
    <mergeCell ref="AA213:AO213"/>
    <mergeCell ref="AP213:BC213"/>
    <mergeCell ref="BD217:BU217"/>
    <mergeCell ref="AP217:BC217"/>
    <mergeCell ref="AP215:BC215"/>
    <mergeCell ref="AP216:BC216"/>
    <mergeCell ref="AA216:AO216"/>
    <mergeCell ref="AA215:AO215"/>
    <mergeCell ref="BD222:BU222"/>
    <mergeCell ref="BD221:BU221"/>
    <mergeCell ref="BD216:BU216"/>
    <mergeCell ref="P212:Z212"/>
    <mergeCell ref="AA212:AO212"/>
    <mergeCell ref="B223:O223"/>
    <mergeCell ref="P223:Z223"/>
    <mergeCell ref="AA223:AO223"/>
    <mergeCell ref="P217:Z217"/>
    <mergeCell ref="AA217:AO217"/>
    <mergeCell ref="B216:O216"/>
    <mergeCell ref="B214:O214"/>
    <mergeCell ref="B215:O215"/>
    <mergeCell ref="B224:O224"/>
    <mergeCell ref="P224:Z224"/>
    <mergeCell ref="AA224:AO224"/>
    <mergeCell ref="B210:O210"/>
    <mergeCell ref="B211:O211"/>
    <mergeCell ref="P211:Z211"/>
    <mergeCell ref="AA211:AO211"/>
    <mergeCell ref="P210:Z210"/>
    <mergeCell ref="AA210:AO210"/>
    <mergeCell ref="B212:O212"/>
    <mergeCell ref="AP211:BC211"/>
    <mergeCell ref="BD211:BU211"/>
    <mergeCell ref="AP210:BC210"/>
    <mergeCell ref="BD210:BU210"/>
    <mergeCell ref="AP208:BC208"/>
    <mergeCell ref="BD208:BU208"/>
    <mergeCell ref="AP209:BC209"/>
    <mergeCell ref="BD209:BU209"/>
    <mergeCell ref="B209:O209"/>
    <mergeCell ref="P209:Z209"/>
    <mergeCell ref="AA209:AO209"/>
    <mergeCell ref="B208:O208"/>
    <mergeCell ref="P208:Z208"/>
    <mergeCell ref="AA208:AO208"/>
    <mergeCell ref="B206:O206"/>
    <mergeCell ref="B207:O207"/>
    <mergeCell ref="P207:Z207"/>
    <mergeCell ref="AA207:AO207"/>
    <mergeCell ref="P206:Z206"/>
    <mergeCell ref="AA206:AO206"/>
    <mergeCell ref="AP205:BC205"/>
    <mergeCell ref="BD205:BU205"/>
    <mergeCell ref="AP207:BC207"/>
    <mergeCell ref="BD207:BU207"/>
    <mergeCell ref="AP206:BC206"/>
    <mergeCell ref="BD206:BU206"/>
    <mergeCell ref="A202:BU202"/>
    <mergeCell ref="BD203:BU203"/>
    <mergeCell ref="B205:O205"/>
    <mergeCell ref="P205:Z205"/>
    <mergeCell ref="AA205:AO205"/>
    <mergeCell ref="B204:O204"/>
    <mergeCell ref="P204:Z204"/>
    <mergeCell ref="AA204:AO204"/>
    <mergeCell ref="AP204:BC204"/>
    <mergeCell ref="BD204:BU204"/>
    <mergeCell ref="BD199:BU199"/>
    <mergeCell ref="BD200:BU200"/>
    <mergeCell ref="BD201:BU201"/>
    <mergeCell ref="B203:O203"/>
    <mergeCell ref="P203:Z203"/>
    <mergeCell ref="AA203:AO203"/>
    <mergeCell ref="AP203:BC203"/>
    <mergeCell ref="B201:O201"/>
    <mergeCell ref="P201:Z201"/>
    <mergeCell ref="AA201:AO201"/>
    <mergeCell ref="AP199:BC199"/>
    <mergeCell ref="AA199:AO199"/>
    <mergeCell ref="AP201:BC201"/>
    <mergeCell ref="AA197:AO197"/>
    <mergeCell ref="B200:O200"/>
    <mergeCell ref="P200:Z200"/>
    <mergeCell ref="AA200:AO200"/>
    <mergeCell ref="AP200:BC200"/>
    <mergeCell ref="B199:O199"/>
    <mergeCell ref="P199:Z199"/>
    <mergeCell ref="AP197:BC197"/>
    <mergeCell ref="BD197:BU197"/>
    <mergeCell ref="B198:O198"/>
    <mergeCell ref="P198:Z198"/>
    <mergeCell ref="AA198:AO198"/>
    <mergeCell ref="AP198:BC198"/>
    <mergeCell ref="BD198:BU198"/>
    <mergeCell ref="B197:O197"/>
    <mergeCell ref="P197:Z197"/>
    <mergeCell ref="AP196:BC196"/>
    <mergeCell ref="BD196:BU196"/>
    <mergeCell ref="B194:O194"/>
    <mergeCell ref="P194:Z194"/>
    <mergeCell ref="AA194:AO194"/>
    <mergeCell ref="AP194:BC194"/>
    <mergeCell ref="B196:O196"/>
    <mergeCell ref="P196:Z196"/>
    <mergeCell ref="AA196:AO196"/>
    <mergeCell ref="BD192:BU192"/>
    <mergeCell ref="BD194:BU194"/>
    <mergeCell ref="A195:BU195"/>
    <mergeCell ref="B193:O193"/>
    <mergeCell ref="B192:O192"/>
    <mergeCell ref="P192:Z192"/>
    <mergeCell ref="AA192:AO192"/>
    <mergeCell ref="AP192:BC192"/>
    <mergeCell ref="P193:Z193"/>
    <mergeCell ref="AA193:AO193"/>
    <mergeCell ref="AP193:BC193"/>
    <mergeCell ref="BD193:BU193"/>
    <mergeCell ref="B189:O189"/>
    <mergeCell ref="P189:Z189"/>
    <mergeCell ref="AA189:AO189"/>
    <mergeCell ref="AP191:BC191"/>
    <mergeCell ref="AP189:BC189"/>
    <mergeCell ref="AA191:AO191"/>
    <mergeCell ref="A190:BU190"/>
    <mergeCell ref="B191:O191"/>
    <mergeCell ref="P191:Z191"/>
    <mergeCell ref="BD191:BU191"/>
    <mergeCell ref="BD187:BU187"/>
    <mergeCell ref="B188:O188"/>
    <mergeCell ref="P188:Z188"/>
    <mergeCell ref="AA188:AO188"/>
    <mergeCell ref="AP188:BC188"/>
    <mergeCell ref="BD188:BU188"/>
    <mergeCell ref="BD189:BU189"/>
    <mergeCell ref="BD185:BU185"/>
    <mergeCell ref="B187:O187"/>
    <mergeCell ref="P187:Z187"/>
    <mergeCell ref="AA187:AO187"/>
    <mergeCell ref="B186:O186"/>
    <mergeCell ref="P186:Z186"/>
    <mergeCell ref="AA186:AO186"/>
    <mergeCell ref="AP186:BC186"/>
    <mergeCell ref="BD186:BU186"/>
    <mergeCell ref="AP187:BC187"/>
    <mergeCell ref="B185:O185"/>
    <mergeCell ref="P185:Z185"/>
    <mergeCell ref="AA185:AO185"/>
    <mergeCell ref="AP185:BC185"/>
    <mergeCell ref="BD183:BU183"/>
    <mergeCell ref="B182:O182"/>
    <mergeCell ref="AP184:BC184"/>
    <mergeCell ref="BD184:BU184"/>
    <mergeCell ref="B184:O184"/>
    <mergeCell ref="P184:Z184"/>
    <mergeCell ref="AA184:AO184"/>
    <mergeCell ref="AP182:BC182"/>
    <mergeCell ref="B183:O183"/>
    <mergeCell ref="P183:Z183"/>
    <mergeCell ref="AA183:AO183"/>
    <mergeCell ref="AP183:BC183"/>
    <mergeCell ref="P179:Z179"/>
    <mergeCell ref="BD181:BU181"/>
    <mergeCell ref="B180:O180"/>
    <mergeCell ref="P182:Z182"/>
    <mergeCell ref="AA182:AO182"/>
    <mergeCell ref="BD182:BU182"/>
    <mergeCell ref="B181:O181"/>
    <mergeCell ref="P181:Z181"/>
    <mergeCell ref="AA181:AO181"/>
    <mergeCell ref="AP181:BC181"/>
    <mergeCell ref="P176:Z176"/>
    <mergeCell ref="AP177:BC177"/>
    <mergeCell ref="BD177:BU177"/>
    <mergeCell ref="BD179:BU179"/>
    <mergeCell ref="AP180:BC180"/>
    <mergeCell ref="BD180:BU180"/>
    <mergeCell ref="P180:Z180"/>
    <mergeCell ref="AA180:AO180"/>
    <mergeCell ref="A178:BU178"/>
    <mergeCell ref="B179:O179"/>
    <mergeCell ref="AP175:BC175"/>
    <mergeCell ref="AA179:AO179"/>
    <mergeCell ref="AP179:BC179"/>
    <mergeCell ref="BD176:BU176"/>
    <mergeCell ref="B175:O175"/>
    <mergeCell ref="P175:Z175"/>
    <mergeCell ref="P177:Z177"/>
    <mergeCell ref="AA177:AO177"/>
    <mergeCell ref="B177:O177"/>
    <mergeCell ref="B176:O176"/>
    <mergeCell ref="A172:BU172"/>
    <mergeCell ref="AA176:AO176"/>
    <mergeCell ref="AP176:BC176"/>
    <mergeCell ref="AP173:BC173"/>
    <mergeCell ref="BD173:BU173"/>
    <mergeCell ref="AA175:AO175"/>
    <mergeCell ref="B174:O174"/>
    <mergeCell ref="P174:Z174"/>
    <mergeCell ref="AA174:AO174"/>
    <mergeCell ref="BD174:BU174"/>
    <mergeCell ref="BD170:BU170"/>
    <mergeCell ref="BD175:BU175"/>
    <mergeCell ref="AP174:BC174"/>
    <mergeCell ref="AA170:AO170"/>
    <mergeCell ref="B173:O173"/>
    <mergeCell ref="P173:Z173"/>
    <mergeCell ref="AA173:AO173"/>
    <mergeCell ref="AP171:BC171"/>
    <mergeCell ref="BD171:BU171"/>
    <mergeCell ref="AP170:BC170"/>
    <mergeCell ref="B168:O168"/>
    <mergeCell ref="P168:Z168"/>
    <mergeCell ref="AA168:AO168"/>
    <mergeCell ref="B170:O170"/>
    <mergeCell ref="B171:O171"/>
    <mergeCell ref="P171:Z171"/>
    <mergeCell ref="AA171:AO171"/>
    <mergeCell ref="P170:Z170"/>
    <mergeCell ref="B166:O166"/>
    <mergeCell ref="P166:Z166"/>
    <mergeCell ref="AA166:AO166"/>
    <mergeCell ref="AP168:BC168"/>
    <mergeCell ref="BD168:BU168"/>
    <mergeCell ref="AP169:BC169"/>
    <mergeCell ref="BD169:BU169"/>
    <mergeCell ref="B169:O169"/>
    <mergeCell ref="P169:Z169"/>
    <mergeCell ref="AA169:AO169"/>
    <mergeCell ref="AP163:BC163"/>
    <mergeCell ref="BD163:BU163"/>
    <mergeCell ref="BD164:BU164"/>
    <mergeCell ref="AP166:BC166"/>
    <mergeCell ref="BD166:BU166"/>
    <mergeCell ref="B167:O167"/>
    <mergeCell ref="P167:Z167"/>
    <mergeCell ref="AA167:AO167"/>
    <mergeCell ref="AP167:BC167"/>
    <mergeCell ref="BD167:BU167"/>
    <mergeCell ref="B164:O164"/>
    <mergeCell ref="P164:Z164"/>
    <mergeCell ref="AA164:AO164"/>
    <mergeCell ref="BD165:BU165"/>
    <mergeCell ref="B159:O159"/>
    <mergeCell ref="P159:Z159"/>
    <mergeCell ref="AA159:AO159"/>
    <mergeCell ref="AP159:BC159"/>
    <mergeCell ref="BD159:BU159"/>
    <mergeCell ref="B162:O162"/>
    <mergeCell ref="AP164:BC164"/>
    <mergeCell ref="B165:O165"/>
    <mergeCell ref="P165:Z165"/>
    <mergeCell ref="AA165:AO165"/>
    <mergeCell ref="AP161:BC161"/>
    <mergeCell ref="B161:O161"/>
    <mergeCell ref="AP165:BC165"/>
    <mergeCell ref="B163:O163"/>
    <mergeCell ref="P163:Z163"/>
    <mergeCell ref="AA163:AO163"/>
    <mergeCell ref="BD161:BU161"/>
    <mergeCell ref="P162:Z162"/>
    <mergeCell ref="AA162:AO162"/>
    <mergeCell ref="AP162:BC162"/>
    <mergeCell ref="BD162:BU162"/>
    <mergeCell ref="P161:Z161"/>
    <mergeCell ref="AA161:AO161"/>
    <mergeCell ref="AP158:BC158"/>
    <mergeCell ref="BD158:BU158"/>
    <mergeCell ref="B160:O160"/>
    <mergeCell ref="P160:Z160"/>
    <mergeCell ref="AA160:AO160"/>
    <mergeCell ref="AP160:BC160"/>
    <mergeCell ref="BD160:BU160"/>
    <mergeCell ref="B158:O158"/>
    <mergeCell ref="P158:Z158"/>
    <mergeCell ref="AA158:AO158"/>
    <mergeCell ref="B154:O154"/>
    <mergeCell ref="B155:O155"/>
    <mergeCell ref="P155:Z155"/>
    <mergeCell ref="AA155:AO155"/>
    <mergeCell ref="P154:Z154"/>
    <mergeCell ref="AA154:AO154"/>
    <mergeCell ref="AP155:BC155"/>
    <mergeCell ref="BD155:BU155"/>
    <mergeCell ref="AP154:BC154"/>
    <mergeCell ref="BD154:BU154"/>
    <mergeCell ref="AP152:BC152"/>
    <mergeCell ref="BD152:BU152"/>
    <mergeCell ref="AP153:BC153"/>
    <mergeCell ref="BD153:BU153"/>
    <mergeCell ref="B153:O153"/>
    <mergeCell ref="P153:Z153"/>
    <mergeCell ref="AA153:AO153"/>
    <mergeCell ref="B152:O152"/>
    <mergeCell ref="P152:Z152"/>
    <mergeCell ref="AA152:AO152"/>
    <mergeCell ref="B150:O150"/>
    <mergeCell ref="B151:O151"/>
    <mergeCell ref="P151:Z151"/>
    <mergeCell ref="AA151:AO151"/>
    <mergeCell ref="P150:Z150"/>
    <mergeCell ref="AA150:AO150"/>
    <mergeCell ref="AP151:BC151"/>
    <mergeCell ref="BD151:BU151"/>
    <mergeCell ref="AP150:BC150"/>
    <mergeCell ref="BD150:BU150"/>
    <mergeCell ref="AP148:BC148"/>
    <mergeCell ref="BD148:BU148"/>
    <mergeCell ref="AP149:BC149"/>
    <mergeCell ref="BD149:BU149"/>
    <mergeCell ref="B149:O149"/>
    <mergeCell ref="P149:Z149"/>
    <mergeCell ref="AA149:AO149"/>
    <mergeCell ref="B148:O148"/>
    <mergeCell ref="P148:Z148"/>
    <mergeCell ref="AA148:AO148"/>
    <mergeCell ref="BD147:BU147"/>
    <mergeCell ref="AP146:BC146"/>
    <mergeCell ref="BD146:BU146"/>
    <mergeCell ref="B146:O146"/>
    <mergeCell ref="P146:Z146"/>
    <mergeCell ref="AA146:AO146"/>
    <mergeCell ref="B147:O147"/>
    <mergeCell ref="P147:Z147"/>
    <mergeCell ref="AA147:AO147"/>
    <mergeCell ref="AP147:BC147"/>
    <mergeCell ref="B144:O144"/>
    <mergeCell ref="B145:O145"/>
    <mergeCell ref="P145:Z145"/>
    <mergeCell ref="AA145:AO145"/>
    <mergeCell ref="P144:Z144"/>
    <mergeCell ref="AA144:AO144"/>
    <mergeCell ref="AP145:BC145"/>
    <mergeCell ref="AA142:AO142"/>
    <mergeCell ref="BD145:BU145"/>
    <mergeCell ref="AP143:BC143"/>
    <mergeCell ref="BD143:BU143"/>
    <mergeCell ref="AP144:BC144"/>
    <mergeCell ref="BD144:BU144"/>
    <mergeCell ref="AP142:BC142"/>
    <mergeCell ref="BD142:BU142"/>
    <mergeCell ref="B141:O141"/>
    <mergeCell ref="P141:Z141"/>
    <mergeCell ref="AA141:AO141"/>
    <mergeCell ref="AP141:BC141"/>
    <mergeCell ref="AP140:BC140"/>
    <mergeCell ref="B136:O136"/>
    <mergeCell ref="P136:Z136"/>
    <mergeCell ref="BD136:BU136"/>
    <mergeCell ref="BD139:BU139"/>
    <mergeCell ref="B139:O139"/>
    <mergeCell ref="P139:Z139"/>
    <mergeCell ref="AA139:AO139"/>
    <mergeCell ref="AP138:BC138"/>
    <mergeCell ref="AP139:BC139"/>
    <mergeCell ref="BD140:BU140"/>
    <mergeCell ref="BD157:BU157"/>
    <mergeCell ref="BD135:BU135"/>
    <mergeCell ref="BD138:BU138"/>
    <mergeCell ref="A137:BU137"/>
    <mergeCell ref="B138:O138"/>
    <mergeCell ref="B143:O143"/>
    <mergeCell ref="P143:Z143"/>
    <mergeCell ref="AA143:AO143"/>
    <mergeCell ref="BD141:BU141"/>
    <mergeCell ref="B135:O135"/>
    <mergeCell ref="B157:O157"/>
    <mergeCell ref="P157:Z157"/>
    <mergeCell ref="AA157:AO157"/>
    <mergeCell ref="P142:Z142"/>
    <mergeCell ref="B140:O140"/>
    <mergeCell ref="P140:Z140"/>
    <mergeCell ref="AA140:AO140"/>
    <mergeCell ref="AA138:AO138"/>
    <mergeCell ref="AA136:AO136"/>
    <mergeCell ref="AP157:BC157"/>
    <mergeCell ref="B131:O131"/>
    <mergeCell ref="P131:Z131"/>
    <mergeCell ref="P135:Z135"/>
    <mergeCell ref="A156:BU156"/>
    <mergeCell ref="AP136:BC136"/>
    <mergeCell ref="AP135:BC135"/>
    <mergeCell ref="AA135:AO135"/>
    <mergeCell ref="P138:Z138"/>
    <mergeCell ref="B142:O142"/>
    <mergeCell ref="B132:O132"/>
    <mergeCell ref="P132:Z132"/>
    <mergeCell ref="AA132:AO132"/>
    <mergeCell ref="AP132:BC132"/>
    <mergeCell ref="AP134:BC134"/>
    <mergeCell ref="BD130:BU130"/>
    <mergeCell ref="AP131:BC131"/>
    <mergeCell ref="BD131:BU131"/>
    <mergeCell ref="BD132:BU132"/>
    <mergeCell ref="AA131:AO131"/>
    <mergeCell ref="BD134:BU134"/>
    <mergeCell ref="B133:O133"/>
    <mergeCell ref="P133:Z133"/>
    <mergeCell ref="AA133:AO133"/>
    <mergeCell ref="AP133:BC133"/>
    <mergeCell ref="BD133:BU133"/>
    <mergeCell ref="B134:O134"/>
    <mergeCell ref="P134:Z134"/>
    <mergeCell ref="AA134:AO134"/>
    <mergeCell ref="B130:O130"/>
    <mergeCell ref="P130:Z130"/>
    <mergeCell ref="AA130:AO130"/>
    <mergeCell ref="AP129:BC129"/>
    <mergeCell ref="AP130:BC130"/>
    <mergeCell ref="BD129:BU129"/>
    <mergeCell ref="B128:O128"/>
    <mergeCell ref="B129:O129"/>
    <mergeCell ref="P129:Z129"/>
    <mergeCell ref="AA129:AO129"/>
    <mergeCell ref="P128:Z128"/>
    <mergeCell ref="AA128:AO128"/>
    <mergeCell ref="AP128:BC128"/>
    <mergeCell ref="BD128:BU128"/>
    <mergeCell ref="AP125:BC125"/>
    <mergeCell ref="BD125:BU125"/>
    <mergeCell ref="AP127:BC127"/>
    <mergeCell ref="BD127:BU127"/>
    <mergeCell ref="AP126:BC126"/>
    <mergeCell ref="BD126:BU126"/>
    <mergeCell ref="B127:O127"/>
    <mergeCell ref="P127:Z127"/>
    <mergeCell ref="AA127:AO127"/>
    <mergeCell ref="B126:O126"/>
    <mergeCell ref="P126:Z126"/>
    <mergeCell ref="AA126:AO126"/>
    <mergeCell ref="B125:O125"/>
    <mergeCell ref="A119:I119"/>
    <mergeCell ref="K119:AJ119"/>
    <mergeCell ref="AK119:BB119"/>
    <mergeCell ref="B122:O122"/>
    <mergeCell ref="P122:Z122"/>
    <mergeCell ref="AA122:AO122"/>
    <mergeCell ref="AP122:BC122"/>
    <mergeCell ref="P125:Z125"/>
    <mergeCell ref="AA125:AO125"/>
    <mergeCell ref="BC119:BU119"/>
    <mergeCell ref="A118:I118"/>
    <mergeCell ref="K118:AJ118"/>
    <mergeCell ref="AK118:BB118"/>
    <mergeCell ref="BC118:BU118"/>
    <mergeCell ref="A117:I117"/>
    <mergeCell ref="K117:AJ117"/>
    <mergeCell ref="AK117:BB117"/>
    <mergeCell ref="BC117:BU117"/>
    <mergeCell ref="A114:I115"/>
    <mergeCell ref="K114:P114"/>
    <mergeCell ref="R114:AJ114"/>
    <mergeCell ref="AK114:BB115"/>
    <mergeCell ref="A116:I116"/>
    <mergeCell ref="K116:AJ116"/>
    <mergeCell ref="AK116:BB116"/>
    <mergeCell ref="BC116:BU116"/>
    <mergeCell ref="K109:P109"/>
    <mergeCell ref="K107:V107"/>
    <mergeCell ref="BC114:BU115"/>
    <mergeCell ref="J115:AJ115"/>
    <mergeCell ref="A111:BU111"/>
    <mergeCell ref="A112:I113"/>
    <mergeCell ref="K112:P112"/>
    <mergeCell ref="R112:AJ112"/>
    <mergeCell ref="AK112:BB113"/>
    <mergeCell ref="BC112:BU113"/>
    <mergeCell ref="J113:AJ113"/>
    <mergeCell ref="X107:AJ107"/>
    <mergeCell ref="K99:V99"/>
    <mergeCell ref="K100:AJ100"/>
    <mergeCell ref="K101:V101"/>
    <mergeCell ref="X101:AJ101"/>
    <mergeCell ref="K102:AJ102"/>
    <mergeCell ref="T103:W103"/>
    <mergeCell ref="K105:V105"/>
    <mergeCell ref="AK98:BB110"/>
    <mergeCell ref="BC98:BU110"/>
    <mergeCell ref="K104:AJ104"/>
    <mergeCell ref="K106:AJ106"/>
    <mergeCell ref="K110:AJ110"/>
    <mergeCell ref="K108:AJ108"/>
    <mergeCell ref="K86:AJ86"/>
    <mergeCell ref="X105:AJ105"/>
    <mergeCell ref="AK97:BB97"/>
    <mergeCell ref="BC97:BU97"/>
    <mergeCell ref="K92:AJ92"/>
    <mergeCell ref="K94:AJ94"/>
    <mergeCell ref="A89:BU89"/>
    <mergeCell ref="A86:I88"/>
    <mergeCell ref="A98:I110"/>
    <mergeCell ref="K98:AJ98"/>
    <mergeCell ref="AK85:BB85"/>
    <mergeCell ref="BC85:BU85"/>
    <mergeCell ref="K93:Q93"/>
    <mergeCell ref="S93:AJ93"/>
    <mergeCell ref="AK90:BB96"/>
    <mergeCell ref="BC90:BU96"/>
    <mergeCell ref="AK86:BB88"/>
    <mergeCell ref="K85:AJ85"/>
    <mergeCell ref="K96:AJ96"/>
    <mergeCell ref="BC86:BU88"/>
    <mergeCell ref="R83:AJ83"/>
    <mergeCell ref="K83:P83"/>
    <mergeCell ref="AA87:AD87"/>
    <mergeCell ref="U95:AA95"/>
    <mergeCell ref="A97:I97"/>
    <mergeCell ref="J97:AJ97"/>
    <mergeCell ref="A90:I96"/>
    <mergeCell ref="K90:AJ90"/>
    <mergeCell ref="U91:AA91"/>
    <mergeCell ref="A85:I85"/>
    <mergeCell ref="BC72:BU73"/>
    <mergeCell ref="J73:AJ73"/>
    <mergeCell ref="A71:BU71"/>
    <mergeCell ref="U77:AA77"/>
    <mergeCell ref="A72:I73"/>
    <mergeCell ref="K72:P72"/>
    <mergeCell ref="R72:AJ72"/>
    <mergeCell ref="AK72:BB73"/>
    <mergeCell ref="A74:I74"/>
    <mergeCell ref="J74:AJ74"/>
    <mergeCell ref="K67:AJ67"/>
    <mergeCell ref="A67:I70"/>
    <mergeCell ref="AK67:BB70"/>
    <mergeCell ref="BC67:BU70"/>
    <mergeCell ref="K68:AI68"/>
    <mergeCell ref="K69:X69"/>
    <mergeCell ref="K70:AJ70"/>
    <mergeCell ref="A64:I65"/>
    <mergeCell ref="K64:P64"/>
    <mergeCell ref="AK64:BB65"/>
    <mergeCell ref="BC64:BU65"/>
    <mergeCell ref="J65:AJ65"/>
    <mergeCell ref="R64:AJ64"/>
    <mergeCell ref="A66:I66"/>
    <mergeCell ref="K66:AJ66"/>
    <mergeCell ref="AK66:BB66"/>
    <mergeCell ref="BC66:BU66"/>
    <mergeCell ref="BC61:BU61"/>
    <mergeCell ref="A62:I62"/>
    <mergeCell ref="K62:AJ62"/>
    <mergeCell ref="AK62:BB62"/>
    <mergeCell ref="BC62:BU62"/>
    <mergeCell ref="AK61:BB61"/>
    <mergeCell ref="A55:I55"/>
    <mergeCell ref="K55:AJ55"/>
    <mergeCell ref="AK55:BB55"/>
    <mergeCell ref="BC55:BU55"/>
    <mergeCell ref="BC53:BU54"/>
    <mergeCell ref="J54:AJ54"/>
    <mergeCell ref="R47:AJ47"/>
    <mergeCell ref="A53:I54"/>
    <mergeCell ref="K53:P53"/>
    <mergeCell ref="R53:AJ53"/>
    <mergeCell ref="BC47:BU48"/>
    <mergeCell ref="K49:P49"/>
    <mergeCell ref="R49:AJ49"/>
    <mergeCell ref="AK53:BB54"/>
    <mergeCell ref="BC51:BU52"/>
    <mergeCell ref="J52:AJ52"/>
    <mergeCell ref="A49:I50"/>
    <mergeCell ref="AK49:BB50"/>
    <mergeCell ref="A51:I52"/>
    <mergeCell ref="K51:P51"/>
    <mergeCell ref="R51:AJ51"/>
    <mergeCell ref="AK51:BB52"/>
    <mergeCell ref="AK40:BB40"/>
    <mergeCell ref="A40:I40"/>
    <mergeCell ref="J40:AJ40"/>
    <mergeCell ref="BC49:BU50"/>
    <mergeCell ref="J50:AJ50"/>
    <mergeCell ref="A41:BU41"/>
    <mergeCell ref="A44:I44"/>
    <mergeCell ref="K44:AJ44"/>
    <mergeCell ref="AK44:BB44"/>
    <mergeCell ref="BC44:BU44"/>
    <mergeCell ref="BC38:BU38"/>
    <mergeCell ref="A39:I39"/>
    <mergeCell ref="K39:AJ39"/>
    <mergeCell ref="AK39:BB39"/>
    <mergeCell ref="BC39:BU39"/>
    <mergeCell ref="AK38:BB38"/>
    <mergeCell ref="A38:I38"/>
    <mergeCell ref="K38:AJ38"/>
    <mergeCell ref="A23:BU23"/>
    <mergeCell ref="K24:P24"/>
    <mergeCell ref="AK24:BB25"/>
    <mergeCell ref="AK32:BB33"/>
    <mergeCell ref="BC32:BU33"/>
    <mergeCell ref="AK30:BB31"/>
    <mergeCell ref="BC24:BU25"/>
    <mergeCell ref="J25:AJ25"/>
    <mergeCell ref="A24:I25"/>
    <mergeCell ref="A32:I33"/>
    <mergeCell ref="Q3:BU3"/>
    <mergeCell ref="Q5:BU5"/>
    <mergeCell ref="AG13:BD13"/>
    <mergeCell ref="Q6:BU6"/>
    <mergeCell ref="Q7:BU7"/>
    <mergeCell ref="Q4:BU4"/>
    <mergeCell ref="Q8:BU8"/>
    <mergeCell ref="Q9:BU9"/>
    <mergeCell ref="Q10:BU10"/>
    <mergeCell ref="Q11:BU11"/>
    <mergeCell ref="Y12:AC12"/>
    <mergeCell ref="AG12:BD12"/>
    <mergeCell ref="BE12:BJ12"/>
    <mergeCell ref="BK12:BM12"/>
    <mergeCell ref="A30:I31"/>
    <mergeCell ref="K30:P30"/>
    <mergeCell ref="A15:BU15"/>
    <mergeCell ref="A16:BU16"/>
    <mergeCell ref="A17:BU17"/>
    <mergeCell ref="A18:BU18"/>
    <mergeCell ref="A22:I22"/>
    <mergeCell ref="J22:AJ22"/>
    <mergeCell ref="AK22:BB22"/>
    <mergeCell ref="BC22:BU22"/>
    <mergeCell ref="BC30:BU31"/>
    <mergeCell ref="J31:AJ31"/>
    <mergeCell ref="AK26:BB27"/>
    <mergeCell ref="BC26:BU27"/>
    <mergeCell ref="J27:AJ27"/>
    <mergeCell ref="R30:AJ30"/>
    <mergeCell ref="A28:I29"/>
    <mergeCell ref="K28:P28"/>
    <mergeCell ref="AK28:BB29"/>
    <mergeCell ref="BC28:BU29"/>
    <mergeCell ref="J29:AJ29"/>
    <mergeCell ref="A26:I27"/>
    <mergeCell ref="K26:P26"/>
    <mergeCell ref="R28:AJ28"/>
    <mergeCell ref="BC36:BU37"/>
    <mergeCell ref="J37:AJ37"/>
    <mergeCell ref="A34:I35"/>
    <mergeCell ref="K34:P34"/>
    <mergeCell ref="AK34:BB35"/>
    <mergeCell ref="BC34:BU35"/>
    <mergeCell ref="R34:AJ34"/>
    <mergeCell ref="A36:I37"/>
    <mergeCell ref="K36:P36"/>
    <mergeCell ref="AK36:BB37"/>
    <mergeCell ref="R32:AJ32"/>
    <mergeCell ref="J35:AJ35"/>
    <mergeCell ref="K32:P32"/>
    <mergeCell ref="J33:AJ33"/>
    <mergeCell ref="BC40:BU40"/>
    <mergeCell ref="A47:I48"/>
    <mergeCell ref="K47:P47"/>
    <mergeCell ref="AK47:BB48"/>
    <mergeCell ref="J48:AJ48"/>
    <mergeCell ref="A42:I43"/>
    <mergeCell ref="K42:P42"/>
    <mergeCell ref="AK42:BB43"/>
    <mergeCell ref="A45:I46"/>
    <mergeCell ref="K45:P45"/>
    <mergeCell ref="AK45:BB46"/>
    <mergeCell ref="BC45:BU46"/>
    <mergeCell ref="J46:AJ46"/>
    <mergeCell ref="R45:AJ45"/>
    <mergeCell ref="J43:AJ43"/>
    <mergeCell ref="BC42:BU43"/>
    <mergeCell ref="A56:I57"/>
    <mergeCell ref="K56:P56"/>
    <mergeCell ref="AK56:BB57"/>
    <mergeCell ref="BC56:BU57"/>
    <mergeCell ref="J57:AJ57"/>
    <mergeCell ref="R56:AJ56"/>
    <mergeCell ref="BC74:BU74"/>
    <mergeCell ref="A58:I60"/>
    <mergeCell ref="K58:AJ58"/>
    <mergeCell ref="AK58:BB60"/>
    <mergeCell ref="BC58:BU60"/>
    <mergeCell ref="K60:AJ60"/>
    <mergeCell ref="V59:AA59"/>
    <mergeCell ref="A61:I61"/>
    <mergeCell ref="K61:AJ61"/>
    <mergeCell ref="AK74:BB74"/>
    <mergeCell ref="A75:BU75"/>
    <mergeCell ref="A76:I84"/>
    <mergeCell ref="K76:AJ76"/>
    <mergeCell ref="AK76:BB84"/>
    <mergeCell ref="BC76:BU84"/>
    <mergeCell ref="K78:AJ78"/>
    <mergeCell ref="K82:AJ82"/>
    <mergeCell ref="V79:AA79"/>
    <mergeCell ref="K80:AJ80"/>
    <mergeCell ref="V81:AA81"/>
    <mergeCell ref="A63:BU63"/>
    <mergeCell ref="BD124:BU124"/>
    <mergeCell ref="A123:BU123"/>
    <mergeCell ref="A20:BU20"/>
    <mergeCell ref="B124:O124"/>
    <mergeCell ref="P124:Z124"/>
    <mergeCell ref="AA124:AO124"/>
    <mergeCell ref="AP124:BC124"/>
    <mergeCell ref="A120:BU120"/>
    <mergeCell ref="BD122:BU12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9" max="255" man="1"/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74"/>
  <sheetViews>
    <sheetView view="pageBreakPreview" zoomScaleSheetLayoutView="100" zoomScalePageLayoutView="34" workbookViewId="0" topLeftCell="A40">
      <selection activeCell="E75" sqref="E75"/>
    </sheetView>
  </sheetViews>
  <sheetFormatPr defaultColWidth="9.00390625" defaultRowHeight="12.75"/>
  <cols>
    <col min="1" max="1" width="30.125" style="0" customWidth="1"/>
    <col min="2" max="2" width="55.375" style="0" customWidth="1"/>
    <col min="3" max="3" width="15.875" style="0" customWidth="1"/>
    <col min="4" max="4" width="16.25390625" style="0" customWidth="1"/>
    <col min="5" max="5" width="19.25390625" style="0" customWidth="1"/>
  </cols>
  <sheetData>
    <row r="1" spans="3:4" ht="15.75">
      <c r="C1" s="54" t="s">
        <v>293</v>
      </c>
      <c r="D1" s="2"/>
    </row>
    <row r="2" spans="3:4" ht="15.75">
      <c r="C2" s="50" t="s">
        <v>294</v>
      </c>
      <c r="D2" s="2"/>
    </row>
    <row r="3" spans="3:4" ht="15.75">
      <c r="C3" s="50" t="s">
        <v>295</v>
      </c>
      <c r="D3" s="2"/>
    </row>
    <row r="4" spans="1:3" ht="14.25" customHeight="1">
      <c r="A4" s="29"/>
      <c r="B4" s="28"/>
      <c r="C4" s="28"/>
    </row>
    <row r="5" spans="1:3" s="27" customFormat="1" ht="30.75" customHeight="1">
      <c r="A5" s="190" t="s">
        <v>296</v>
      </c>
      <c r="B5" s="191"/>
      <c r="C5" s="191"/>
    </row>
    <row r="6" spans="1:3" ht="18.75" customHeight="1" thickBot="1">
      <c r="A6" s="192" t="s">
        <v>302</v>
      </c>
      <c r="B6" s="193"/>
      <c r="C6" s="193"/>
    </row>
    <row r="7" spans="1:5" ht="77.25" customHeight="1">
      <c r="A7" s="195" t="s">
        <v>289</v>
      </c>
      <c r="B7" s="197" t="s">
        <v>290</v>
      </c>
      <c r="C7" s="182" t="s">
        <v>297</v>
      </c>
      <c r="D7" s="183"/>
      <c r="E7" s="52" t="s">
        <v>298</v>
      </c>
    </row>
    <row r="8" spans="1:5" ht="16.5" customHeight="1" thickBot="1">
      <c r="A8" s="196"/>
      <c r="B8" s="198"/>
      <c r="C8" s="51" t="s">
        <v>299</v>
      </c>
      <c r="D8" s="45" t="s">
        <v>300</v>
      </c>
      <c r="E8" s="36" t="s">
        <v>301</v>
      </c>
    </row>
    <row r="9" spans="1:5" ht="14.25" customHeight="1">
      <c r="A9" s="1"/>
      <c r="B9" s="1"/>
      <c r="C9" s="32">
        <v>1</v>
      </c>
      <c r="D9" s="48">
        <v>2</v>
      </c>
      <c r="E9" s="48">
        <v>3</v>
      </c>
    </row>
    <row r="10" spans="1:5" ht="14.25" customHeight="1">
      <c r="A10" s="1"/>
      <c r="B10" s="1" t="s">
        <v>303</v>
      </c>
      <c r="C10" s="62">
        <v>594.6</v>
      </c>
      <c r="D10" s="69">
        <v>737</v>
      </c>
      <c r="E10" s="69">
        <v>402.4</v>
      </c>
    </row>
    <row r="11" spans="1:5" ht="14.25" customHeight="1">
      <c r="A11" s="1"/>
      <c r="B11" s="68" t="s">
        <v>304</v>
      </c>
      <c r="C11" s="33">
        <v>594.6</v>
      </c>
      <c r="D11" s="44">
        <v>737</v>
      </c>
      <c r="E11" s="44">
        <v>402.4</v>
      </c>
    </row>
    <row r="12" spans="1:5" ht="12.75">
      <c r="A12" s="126" t="s">
        <v>280</v>
      </c>
      <c r="B12" s="30" t="s">
        <v>103</v>
      </c>
      <c r="C12" s="34"/>
      <c r="D12" s="44"/>
      <c r="E12" s="44"/>
    </row>
    <row r="13" spans="1:5" ht="12.75">
      <c r="A13" s="126"/>
      <c r="B13" s="35" t="s">
        <v>276</v>
      </c>
      <c r="C13" s="39">
        <f>C11*25%/100</f>
        <v>1.4865000000000002</v>
      </c>
      <c r="D13" s="55">
        <f>D11*25%/100</f>
        <v>1.8425</v>
      </c>
      <c r="E13" s="55">
        <f>E11*25%/100</f>
        <v>1.006</v>
      </c>
    </row>
    <row r="14" spans="1:5" s="27" customFormat="1" ht="16.5" customHeight="1">
      <c r="A14" s="126"/>
      <c r="B14" s="30" t="s">
        <v>105</v>
      </c>
      <c r="C14" s="37">
        <f>1007.68*C13</f>
        <v>1497.91632</v>
      </c>
      <c r="D14" s="37">
        <f>1007.68*D13</f>
        <v>1856.6504</v>
      </c>
      <c r="E14" s="55">
        <f>1007.68*E13</f>
        <v>1013.7260799999999</v>
      </c>
    </row>
    <row r="15" spans="1:5" ht="13.5" customHeight="1">
      <c r="A15" s="126"/>
      <c r="B15" s="30" t="s">
        <v>106</v>
      </c>
      <c r="C15" s="38">
        <f>C14/C10/12</f>
        <v>0.20993333333333333</v>
      </c>
      <c r="D15" s="38">
        <f>D14/D10/12</f>
        <v>0.20993333333333333</v>
      </c>
      <c r="E15" s="55">
        <f>E14/E10/12</f>
        <v>0.20993333333333333</v>
      </c>
    </row>
    <row r="16" spans="1:5" ht="15" customHeight="1">
      <c r="A16" s="126"/>
      <c r="B16" s="30" t="s">
        <v>275</v>
      </c>
      <c r="C16" s="36"/>
      <c r="D16" s="36"/>
      <c r="E16" s="44"/>
    </row>
    <row r="17" spans="1:5" ht="12.75">
      <c r="A17" s="194" t="s">
        <v>281</v>
      </c>
      <c r="B17" s="56" t="s">
        <v>103</v>
      </c>
      <c r="C17" s="57"/>
      <c r="D17" s="57"/>
      <c r="E17" s="58"/>
    </row>
    <row r="18" spans="1:5" ht="12.75">
      <c r="A18" s="194"/>
      <c r="B18" s="59" t="s">
        <v>277</v>
      </c>
      <c r="C18" s="60">
        <f>C11*0.5/100</f>
        <v>2.9730000000000003</v>
      </c>
      <c r="D18" s="60">
        <f>D11*0.5/100</f>
        <v>3.685</v>
      </c>
      <c r="E18" s="61">
        <f>E11*0.5/100</f>
        <v>2.012</v>
      </c>
    </row>
    <row r="19" spans="1:5" ht="16.5" customHeight="1">
      <c r="A19" s="194"/>
      <c r="B19" s="56" t="s">
        <v>105</v>
      </c>
      <c r="C19" s="60">
        <f>836.39*C18</f>
        <v>2486.5874700000004</v>
      </c>
      <c r="D19" s="60">
        <f>836.39*D18</f>
        <v>3082.09715</v>
      </c>
      <c r="E19" s="61">
        <f>836.39*E18</f>
        <v>1682.81668</v>
      </c>
    </row>
    <row r="20" spans="1:5" ht="12.75" customHeight="1">
      <c r="A20" s="194"/>
      <c r="B20" s="56" t="s">
        <v>106</v>
      </c>
      <c r="C20" s="60">
        <f>C19/C10/12</f>
        <v>0.3484958333333334</v>
      </c>
      <c r="D20" s="60">
        <f>D19/D11/12</f>
        <v>0.3484958333333334</v>
      </c>
      <c r="E20" s="61">
        <f>E19/E10/12</f>
        <v>0.3484958333333333</v>
      </c>
    </row>
    <row r="21" spans="1:5" ht="21.75" customHeight="1">
      <c r="A21" s="194"/>
      <c r="B21" s="56" t="s">
        <v>275</v>
      </c>
      <c r="C21" s="57"/>
      <c r="D21" s="58"/>
      <c r="E21" s="58"/>
    </row>
    <row r="22" spans="1:5" ht="15.75" customHeight="1">
      <c r="A22" s="187" t="s">
        <v>282</v>
      </c>
      <c r="B22" s="56" t="s">
        <v>103</v>
      </c>
      <c r="C22" s="62"/>
      <c r="D22" s="58"/>
      <c r="E22" s="58"/>
    </row>
    <row r="23" spans="1:5" ht="12.75" customHeight="1">
      <c r="A23" s="188"/>
      <c r="B23" s="59" t="s">
        <v>104</v>
      </c>
      <c r="C23" s="60">
        <f>C11*2.88/100</f>
        <v>17.124480000000002</v>
      </c>
      <c r="D23" s="61">
        <f>D11*2.88/100</f>
        <v>21.2256</v>
      </c>
      <c r="E23" s="61">
        <f>E11*2.88/100</f>
        <v>11.589119999999998</v>
      </c>
    </row>
    <row r="24" spans="1:5" ht="12.75" customHeight="1">
      <c r="A24" s="188"/>
      <c r="B24" s="56" t="s">
        <v>105</v>
      </c>
      <c r="C24" s="60">
        <f>72.24*C23</f>
        <v>1237.0724352</v>
      </c>
      <c r="D24" s="61">
        <f>72.24*D23</f>
        <v>1533.3373439999998</v>
      </c>
      <c r="E24" s="61">
        <f>72.24*E23</f>
        <v>837.1980287999997</v>
      </c>
    </row>
    <row r="25" spans="1:5" ht="13.5" customHeight="1">
      <c r="A25" s="188"/>
      <c r="B25" s="56" t="s">
        <v>106</v>
      </c>
      <c r="C25" s="60">
        <f>C24/C10/12</f>
        <v>0.17337599999999997</v>
      </c>
      <c r="D25" s="60">
        <f>D24/D10/12</f>
        <v>0.17337599999999997</v>
      </c>
      <c r="E25" s="61">
        <f>E24/E10/12</f>
        <v>0.17337599999999997</v>
      </c>
    </row>
    <row r="26" spans="1:5" ht="16.5" customHeight="1">
      <c r="A26" s="189"/>
      <c r="B26" s="56" t="s">
        <v>275</v>
      </c>
      <c r="C26" s="57"/>
      <c r="D26" s="58"/>
      <c r="E26" s="58"/>
    </row>
    <row r="27" spans="1:5" ht="12.75">
      <c r="A27" s="187" t="s">
        <v>283</v>
      </c>
      <c r="B27" s="56" t="s">
        <v>103</v>
      </c>
      <c r="C27" s="57"/>
      <c r="D27" s="58"/>
      <c r="E27" s="58"/>
    </row>
    <row r="28" spans="1:5" ht="12.75">
      <c r="A28" s="188"/>
      <c r="B28" s="59" t="s">
        <v>278</v>
      </c>
      <c r="C28" s="64">
        <f>C11*3%/10</f>
        <v>1.7838</v>
      </c>
      <c r="D28" s="65">
        <f>D11*3%/10</f>
        <v>2.211</v>
      </c>
      <c r="E28" s="65">
        <f>E11*3%/10</f>
        <v>1.2071999999999998</v>
      </c>
    </row>
    <row r="29" spans="1:5" ht="12.75" customHeight="1">
      <c r="A29" s="188"/>
      <c r="B29" s="56" t="s">
        <v>105</v>
      </c>
      <c r="C29" s="66">
        <f>2281.73*C28</f>
        <v>4070.149974</v>
      </c>
      <c r="D29" s="61">
        <f>2281.73*D28</f>
        <v>5044.90503</v>
      </c>
      <c r="E29" s="65">
        <f>2281.73*E28</f>
        <v>2754.5044559999997</v>
      </c>
    </row>
    <row r="30" spans="1:5" ht="15.75" customHeight="1">
      <c r="A30" s="188"/>
      <c r="B30" s="56" t="s">
        <v>106</v>
      </c>
      <c r="C30" s="66">
        <f>C29/C10/12</f>
        <v>0.5704325</v>
      </c>
      <c r="D30" s="61">
        <f>D29/D10/12</f>
        <v>0.5704325</v>
      </c>
      <c r="E30" s="65">
        <f>E29/E10/12</f>
        <v>0.5704325</v>
      </c>
    </row>
    <row r="31" spans="1:5" ht="13.5" customHeight="1">
      <c r="A31" s="189"/>
      <c r="B31" s="56" t="s">
        <v>275</v>
      </c>
      <c r="C31" s="57"/>
      <c r="D31" s="61"/>
      <c r="E31" s="58"/>
    </row>
    <row r="32" spans="1:5" ht="15" customHeight="1">
      <c r="A32" s="63"/>
      <c r="B32" s="56" t="s">
        <v>305</v>
      </c>
      <c r="C32" s="57">
        <v>501.7</v>
      </c>
      <c r="D32" s="61">
        <v>627.9</v>
      </c>
      <c r="E32" s="58">
        <v>361.7</v>
      </c>
    </row>
    <row r="33" spans="1:5" ht="12.75">
      <c r="A33" s="187" t="s">
        <v>284</v>
      </c>
      <c r="B33" s="56" t="s">
        <v>103</v>
      </c>
      <c r="C33" s="57"/>
      <c r="D33" s="61"/>
      <c r="E33" s="58"/>
    </row>
    <row r="34" spans="1:5" ht="12.75">
      <c r="A34" s="188"/>
      <c r="B34" s="59" t="s">
        <v>278</v>
      </c>
      <c r="C34" s="60">
        <f>C32*0.35</f>
        <v>175.595</v>
      </c>
      <c r="D34" s="61">
        <f>D32*0.35</f>
        <v>219.765</v>
      </c>
      <c r="E34" s="65">
        <f>E32*0.35</f>
        <v>126.59499999999998</v>
      </c>
    </row>
    <row r="35" spans="1:5" ht="13.5" customHeight="1">
      <c r="A35" s="188"/>
      <c r="B35" s="56" t="s">
        <v>105</v>
      </c>
      <c r="C35" s="67">
        <f>445.14*C34</f>
        <v>78164.35829999999</v>
      </c>
      <c r="D35" s="61">
        <f>445.14*D34</f>
        <v>97826.19209999999</v>
      </c>
      <c r="E35" s="61">
        <f>445.14*E34</f>
        <v>56352.49829999999</v>
      </c>
    </row>
    <row r="36" spans="1:5" ht="16.5" customHeight="1">
      <c r="A36" s="188"/>
      <c r="B36" s="56" t="s">
        <v>106</v>
      </c>
      <c r="C36" s="66">
        <f>C35/C10/12</f>
        <v>10.95475365792129</v>
      </c>
      <c r="D36" s="61">
        <f>D35/D10/12</f>
        <v>11.06130620759837</v>
      </c>
      <c r="E36" s="65">
        <f>E35/E10/12</f>
        <v>11.670083312624252</v>
      </c>
    </row>
    <row r="37" spans="1:5" ht="17.25" customHeight="1">
      <c r="A37" s="189"/>
      <c r="B37" s="56" t="s">
        <v>275</v>
      </c>
      <c r="C37" s="57"/>
      <c r="D37" s="61"/>
      <c r="E37" s="58"/>
    </row>
    <row r="38" spans="1:5" ht="12.75">
      <c r="A38" s="187" t="s">
        <v>285</v>
      </c>
      <c r="B38" s="56" t="s">
        <v>103</v>
      </c>
      <c r="C38" s="57"/>
      <c r="D38" s="61"/>
      <c r="E38" s="58"/>
    </row>
    <row r="39" spans="1:5" ht="12.75">
      <c r="A39" s="188"/>
      <c r="B39" s="59" t="s">
        <v>278</v>
      </c>
      <c r="C39" s="57">
        <v>1.8</v>
      </c>
      <c r="D39" s="61">
        <v>1.8</v>
      </c>
      <c r="E39" s="58">
        <v>1.8</v>
      </c>
    </row>
    <row r="40" spans="1:5" ht="15.75" customHeight="1">
      <c r="A40" s="188"/>
      <c r="B40" s="56" t="s">
        <v>105</v>
      </c>
      <c r="C40" s="66">
        <f>142.57*C39</f>
        <v>256.626</v>
      </c>
      <c r="D40" s="61">
        <f>142.57*D39</f>
        <v>256.626</v>
      </c>
      <c r="E40" s="65">
        <f>142.57*E39</f>
        <v>256.626</v>
      </c>
    </row>
    <row r="41" spans="1:5" ht="15" customHeight="1">
      <c r="A41" s="188"/>
      <c r="B41" s="56" t="s">
        <v>106</v>
      </c>
      <c r="C41" s="66">
        <f>C40/C10/12</f>
        <v>0.0359661957618567</v>
      </c>
      <c r="D41" s="61">
        <f>D40/D10/12</f>
        <v>0.029016960651289007</v>
      </c>
      <c r="E41" s="65">
        <f>E40/E10/12</f>
        <v>0.05314488071570576</v>
      </c>
    </row>
    <row r="42" spans="1:5" ht="12" customHeight="1">
      <c r="A42" s="189"/>
      <c r="B42" s="56" t="s">
        <v>275</v>
      </c>
      <c r="C42" s="57"/>
      <c r="D42" s="61"/>
      <c r="E42" s="58"/>
    </row>
    <row r="43" spans="1:5" ht="12.75">
      <c r="A43" s="184" t="s">
        <v>286</v>
      </c>
      <c r="B43" s="30" t="s">
        <v>103</v>
      </c>
      <c r="C43" s="36"/>
      <c r="D43" s="46"/>
      <c r="E43" s="44"/>
    </row>
    <row r="44" spans="1:5" ht="12.75">
      <c r="A44" s="185"/>
      <c r="B44" s="35" t="s">
        <v>278</v>
      </c>
      <c r="C44" s="47">
        <v>2.5</v>
      </c>
      <c r="D44" s="46">
        <v>2.5</v>
      </c>
      <c r="E44" s="55">
        <v>2.5</v>
      </c>
    </row>
    <row r="45" spans="1:5" ht="16.5" customHeight="1">
      <c r="A45" s="185"/>
      <c r="B45" s="30" t="s">
        <v>105</v>
      </c>
      <c r="C45" s="38">
        <f>43.67*C44</f>
        <v>109.17500000000001</v>
      </c>
      <c r="D45" s="46">
        <f>43.67*D44</f>
        <v>109.17500000000001</v>
      </c>
      <c r="E45" s="55">
        <f>43.67*E44</f>
        <v>109.17500000000001</v>
      </c>
    </row>
    <row r="46" spans="1:5" ht="17.25" customHeight="1">
      <c r="A46" s="185"/>
      <c r="B46" s="30" t="s">
        <v>106</v>
      </c>
      <c r="C46" s="38">
        <f>C45/C10/12</f>
        <v>0.015300902567552418</v>
      </c>
      <c r="D46" s="46">
        <f>D45/D10/12</f>
        <v>0.012344527363184081</v>
      </c>
      <c r="E46" s="55">
        <f>E45/E10/12</f>
        <v>0.02260913684559311</v>
      </c>
    </row>
    <row r="47" spans="1:5" ht="18.75" customHeight="1">
      <c r="A47" s="186"/>
      <c r="B47" s="30" t="s">
        <v>275</v>
      </c>
      <c r="C47" s="36"/>
      <c r="D47" s="46"/>
      <c r="E47" s="44"/>
    </row>
    <row r="48" spans="1:5" ht="12.75">
      <c r="A48" s="184" t="s">
        <v>287</v>
      </c>
      <c r="B48" s="30" t="s">
        <v>103</v>
      </c>
      <c r="C48" s="36"/>
      <c r="D48" s="46"/>
      <c r="E48" s="44"/>
    </row>
    <row r="49" spans="1:5" ht="12.75">
      <c r="A49" s="185"/>
      <c r="B49" s="35" t="s">
        <v>278</v>
      </c>
      <c r="C49" s="47">
        <v>5</v>
      </c>
      <c r="D49" s="46">
        <v>5</v>
      </c>
      <c r="E49" s="46">
        <v>5</v>
      </c>
    </row>
    <row r="50" spans="1:5" ht="15.75" customHeight="1">
      <c r="A50" s="185"/>
      <c r="B50" s="30" t="s">
        <v>105</v>
      </c>
      <c r="C50" s="47">
        <f>418.8*C49</f>
        <v>2094</v>
      </c>
      <c r="D50" s="46">
        <f>418.8*D49</f>
        <v>2094</v>
      </c>
      <c r="E50" s="46">
        <f>418.8*E49</f>
        <v>2094</v>
      </c>
    </row>
    <row r="51" spans="1:5" ht="15.75" customHeight="1">
      <c r="A51" s="185"/>
      <c r="B51" s="30" t="s">
        <v>106</v>
      </c>
      <c r="C51" s="47">
        <f>C50/C10/12</f>
        <v>0.2934746047763202</v>
      </c>
      <c r="D51" s="46">
        <f>D50/D10/12</f>
        <v>0.2367706919945726</v>
      </c>
      <c r="E51" s="46">
        <f>E50/E10/12</f>
        <v>0.4336481113320079</v>
      </c>
    </row>
    <row r="52" spans="1:5" ht="18.75" customHeight="1">
      <c r="A52" s="186"/>
      <c r="B52" s="30" t="s">
        <v>275</v>
      </c>
      <c r="C52" s="36"/>
      <c r="D52" s="46"/>
      <c r="E52" s="44"/>
    </row>
    <row r="53" spans="1:5" ht="12.75">
      <c r="A53" s="184" t="s">
        <v>288</v>
      </c>
      <c r="B53" s="30" t="s">
        <v>103</v>
      </c>
      <c r="C53" s="36"/>
      <c r="D53" s="46"/>
      <c r="E53" s="44"/>
    </row>
    <row r="54" spans="1:5" ht="12.75">
      <c r="A54" s="185"/>
      <c r="B54" s="35" t="s">
        <v>278</v>
      </c>
      <c r="C54" s="47">
        <f>C11*0.25%</f>
        <v>1.4865000000000002</v>
      </c>
      <c r="D54" s="46">
        <f>D11*0.25%</f>
        <v>1.8425</v>
      </c>
      <c r="E54" s="46">
        <f>E11*0.25%</f>
        <v>1.006</v>
      </c>
    </row>
    <row r="55" spans="1:5" ht="16.5" customHeight="1">
      <c r="A55" s="185"/>
      <c r="B55" s="30" t="s">
        <v>105</v>
      </c>
      <c r="C55" s="47">
        <f>71.18*C54</f>
        <v>105.80907000000002</v>
      </c>
      <c r="D55" s="46">
        <f>71.18*D54</f>
        <v>131.14915000000002</v>
      </c>
      <c r="E55" s="46">
        <f>71.18*E54</f>
        <v>71.60708000000001</v>
      </c>
    </row>
    <row r="56" spans="1:5" ht="17.25" customHeight="1">
      <c r="A56" s="185"/>
      <c r="B56" s="30" t="s">
        <v>106</v>
      </c>
      <c r="C56" s="47">
        <f>C55/C10/12</f>
        <v>0.01482916666666667</v>
      </c>
      <c r="D56" s="46">
        <f>D55/D10/12</f>
        <v>0.01482916666666667</v>
      </c>
      <c r="E56" s="46">
        <f>E55/E10/12</f>
        <v>0.01482916666666667</v>
      </c>
    </row>
    <row r="57" spans="1:5" ht="18" customHeight="1">
      <c r="A57" s="186"/>
      <c r="B57" s="30" t="s">
        <v>275</v>
      </c>
      <c r="C57" s="36"/>
      <c r="D57" s="46"/>
      <c r="E57" s="44"/>
    </row>
    <row r="58" spans="1:5" ht="12.75">
      <c r="A58" s="184" t="s">
        <v>291</v>
      </c>
      <c r="B58" s="30" t="s">
        <v>103</v>
      </c>
      <c r="C58" s="36"/>
      <c r="D58" s="46"/>
      <c r="E58" s="44"/>
    </row>
    <row r="59" spans="1:5" ht="12.75">
      <c r="A59" s="185"/>
      <c r="B59" s="35" t="s">
        <v>279</v>
      </c>
      <c r="C59" s="47">
        <f>C11*0.48%</f>
        <v>2.8540799999999997</v>
      </c>
      <c r="D59" s="46">
        <f>D10*0.48%</f>
        <v>3.5376</v>
      </c>
      <c r="E59" s="46">
        <f>E10*0.48%</f>
        <v>1.9315199999999997</v>
      </c>
    </row>
    <row r="60" spans="1:5" ht="15" customHeight="1">
      <c r="A60" s="185"/>
      <c r="B60" s="30" t="s">
        <v>105</v>
      </c>
      <c r="C60" s="47">
        <f>45.32*C59</f>
        <v>129.34690559999999</v>
      </c>
      <c r="D60" s="46">
        <f>45.32*D59</f>
        <v>160.324032</v>
      </c>
      <c r="E60" s="46">
        <f>45.32*E59</f>
        <v>87.53648639999999</v>
      </c>
    </row>
    <row r="61" spans="1:5" ht="17.25" customHeight="1">
      <c r="A61" s="185"/>
      <c r="B61" s="30" t="s">
        <v>106</v>
      </c>
      <c r="C61" s="47">
        <f>C60/C10/12</f>
        <v>0.018128</v>
      </c>
      <c r="D61" s="46">
        <f>D60/D10/12</f>
        <v>0.018128</v>
      </c>
      <c r="E61" s="46">
        <f>E60/E10/12</f>
        <v>0.018128</v>
      </c>
    </row>
    <row r="62" spans="1:5" ht="21.75" customHeight="1">
      <c r="A62" s="186"/>
      <c r="B62" s="30" t="s">
        <v>275</v>
      </c>
      <c r="C62" s="36"/>
      <c r="D62" s="46"/>
      <c r="E62" s="44"/>
    </row>
    <row r="63" spans="1:5" ht="12.75">
      <c r="A63" s="184" t="s">
        <v>292</v>
      </c>
      <c r="B63" s="30" t="s">
        <v>103</v>
      </c>
      <c r="C63" s="36"/>
      <c r="D63" s="46"/>
      <c r="E63" s="44"/>
    </row>
    <row r="64" spans="1:5" ht="12.75">
      <c r="A64" s="185"/>
      <c r="B64" s="35" t="s">
        <v>278</v>
      </c>
      <c r="C64" s="47">
        <f>C11*0.3%</f>
        <v>1.7838</v>
      </c>
      <c r="D64" s="46">
        <f>D11*0.3%</f>
        <v>2.211</v>
      </c>
      <c r="E64" s="46">
        <f>E11*0.3%</f>
        <v>1.2072</v>
      </c>
    </row>
    <row r="65" spans="1:5" ht="19.5" customHeight="1">
      <c r="A65" s="185"/>
      <c r="B65" s="30" t="s">
        <v>105</v>
      </c>
      <c r="C65" s="47">
        <f>72.64*C64</f>
        <v>129.575232</v>
      </c>
      <c r="D65" s="46">
        <f>72.64*D64</f>
        <v>160.60703999999998</v>
      </c>
      <c r="E65" s="46">
        <f>72.64*E64</f>
        <v>87.69100800000001</v>
      </c>
    </row>
    <row r="66" spans="1:5" ht="15.75" customHeight="1">
      <c r="A66" s="185"/>
      <c r="B66" s="30" t="s">
        <v>106</v>
      </c>
      <c r="C66" s="47">
        <f>C65/C10/12</f>
        <v>0.01816</v>
      </c>
      <c r="D66" s="46">
        <f>D65/D10/12</f>
        <v>0.01816</v>
      </c>
      <c r="E66" s="46">
        <f>E65/E10/12</f>
        <v>0.018160000000000003</v>
      </c>
    </row>
    <row r="67" spans="1:5" ht="15" customHeight="1">
      <c r="A67" s="186"/>
      <c r="B67" s="30" t="s">
        <v>275</v>
      </c>
      <c r="C67" s="36"/>
      <c r="D67" s="46"/>
      <c r="E67" s="44"/>
    </row>
    <row r="68" spans="1:5" ht="15" customHeight="1">
      <c r="A68" s="53"/>
      <c r="B68" s="30"/>
      <c r="C68" s="36"/>
      <c r="D68" s="46"/>
      <c r="E68" s="44">
        <v>8</v>
      </c>
    </row>
    <row r="69" spans="1:5" ht="12.75">
      <c r="A69" s="187" t="s">
        <v>306</v>
      </c>
      <c r="B69" s="31" t="s">
        <v>103</v>
      </c>
      <c r="C69" s="40"/>
      <c r="D69" s="46"/>
      <c r="E69" s="44"/>
    </row>
    <row r="70" spans="1:5" ht="12.75">
      <c r="A70" s="188"/>
      <c r="B70" s="41" t="s">
        <v>278</v>
      </c>
      <c r="C70" s="40">
        <v>0</v>
      </c>
      <c r="D70" s="46">
        <v>0</v>
      </c>
      <c r="E70" s="46">
        <f>+E68*15%</f>
        <v>1.2</v>
      </c>
    </row>
    <row r="71" spans="1:5" ht="18.75" customHeight="1">
      <c r="A71" s="188"/>
      <c r="B71" s="31" t="s">
        <v>105</v>
      </c>
      <c r="C71" s="42">
        <v>0</v>
      </c>
      <c r="D71" s="46">
        <v>0</v>
      </c>
      <c r="E71" s="46">
        <f>1209.48*E70</f>
        <v>1451.376</v>
      </c>
    </row>
    <row r="72" spans="1:5" ht="18" customHeight="1">
      <c r="A72" s="188"/>
      <c r="B72" s="31" t="s">
        <v>106</v>
      </c>
      <c r="C72" s="43">
        <v>0</v>
      </c>
      <c r="D72" s="46">
        <v>0</v>
      </c>
      <c r="E72" s="46">
        <f>E71/E10/12</f>
        <v>0.30056660039761435</v>
      </c>
    </row>
    <row r="73" spans="1:5" ht="18" customHeight="1">
      <c r="A73" s="189"/>
      <c r="B73" s="31" t="s">
        <v>275</v>
      </c>
      <c r="C73" s="40"/>
      <c r="D73" s="46"/>
      <c r="E73" s="44"/>
    </row>
    <row r="74" spans="1:5" ht="19.5" customHeight="1">
      <c r="A74" s="181" t="s">
        <v>307</v>
      </c>
      <c r="B74" s="181"/>
      <c r="C74" s="49">
        <f>C15+C20+C25+C30+C36+C41+C46+C51+C56+C61+C66</f>
        <v>12.652850194360353</v>
      </c>
      <c r="D74" s="46">
        <f>D15+D20+D25+D30+D36+D41+D46+D51+D56+D61+D66</f>
        <v>12.69279322094075</v>
      </c>
      <c r="E74" s="55">
        <f>E15+E20+E25+E30+E36+E41+E46+E51+E56+E61+E66+E72</f>
        <v>13.833406875248508</v>
      </c>
    </row>
  </sheetData>
  <sheetProtection/>
  <mergeCells count="18">
    <mergeCell ref="A5:C5"/>
    <mergeCell ref="A6:C6"/>
    <mergeCell ref="A43:A47"/>
    <mergeCell ref="A69:A73"/>
    <mergeCell ref="A17:A21"/>
    <mergeCell ref="A12:A16"/>
    <mergeCell ref="A7:A8"/>
    <mergeCell ref="B7:B8"/>
    <mergeCell ref="A63:A67"/>
    <mergeCell ref="A22:A26"/>
    <mergeCell ref="A74:B74"/>
    <mergeCell ref="C7:D7"/>
    <mergeCell ref="A58:A62"/>
    <mergeCell ref="A33:A37"/>
    <mergeCell ref="A27:A31"/>
    <mergeCell ref="A53:A57"/>
    <mergeCell ref="A48:A52"/>
    <mergeCell ref="A38:A42"/>
  </mergeCells>
  <printOptions/>
  <pageMargins left="0.3937007874015748" right="0" top="0" bottom="0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96"/>
  <sheetViews>
    <sheetView zoomScaleSheetLayoutView="100" zoomScalePageLayoutView="0" workbookViewId="0" topLeftCell="A227">
      <selection activeCell="B179" sqref="B179:AJ179"/>
    </sheetView>
  </sheetViews>
  <sheetFormatPr defaultColWidth="0.875" defaultRowHeight="12.75"/>
  <cols>
    <col min="1" max="109" width="0.875" style="2" customWidth="1"/>
    <col min="110" max="113" width="4.625" style="2" customWidth="1"/>
    <col min="114" max="16384" width="0.875" style="2" customWidth="1"/>
  </cols>
  <sheetData>
    <row r="1" spans="68:108" s="1" customFormat="1" ht="78.75" customHeight="1">
      <c r="BP1" s="178" t="s">
        <v>0</v>
      </c>
      <c r="BQ1" s="178"/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  <c r="CC1" s="178"/>
      <c r="CD1" s="178"/>
      <c r="CE1" s="178"/>
      <c r="CF1" s="178"/>
      <c r="CG1" s="178"/>
      <c r="CH1" s="178"/>
      <c r="CI1" s="178"/>
      <c r="CJ1" s="178"/>
      <c r="CK1" s="178"/>
      <c r="CL1" s="178"/>
      <c r="CM1" s="178"/>
      <c r="CN1" s="178"/>
      <c r="CO1" s="178"/>
      <c r="CP1" s="178"/>
      <c r="CQ1" s="178"/>
      <c r="CR1" s="178"/>
      <c r="CS1" s="178"/>
      <c r="CT1" s="178"/>
      <c r="CU1" s="178"/>
      <c r="CV1" s="178"/>
      <c r="CW1" s="178"/>
      <c r="CX1" s="178"/>
      <c r="CY1" s="178"/>
      <c r="CZ1" s="178"/>
      <c r="DA1" s="178"/>
      <c r="DB1" s="178"/>
      <c r="DC1" s="178"/>
      <c r="DD1" s="178"/>
    </row>
    <row r="2" s="1" customFormat="1" ht="11.25" customHeight="1"/>
    <row r="3" spans="52:108" ht="15.75">
      <c r="AZ3" s="130" t="s">
        <v>1</v>
      </c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</row>
    <row r="4" spans="52:108" ht="23.25" customHeight="1"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</row>
    <row r="5" spans="52:108" s="3" customFormat="1" ht="13.5" customHeight="1">
      <c r="AZ5" s="163" t="s">
        <v>2</v>
      </c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</row>
    <row r="6" spans="52:108" ht="15.75"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</row>
    <row r="7" spans="52:108" s="3" customFormat="1" ht="13.5" customHeight="1">
      <c r="AZ7" s="163" t="s">
        <v>3</v>
      </c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</row>
    <row r="8" spans="52:108" ht="15.75"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</row>
    <row r="9" spans="52:108" s="3" customFormat="1" ht="13.5" customHeight="1">
      <c r="AZ9" s="163" t="s">
        <v>4</v>
      </c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</row>
    <row r="10" spans="52:108" ht="15.75"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</row>
    <row r="11" spans="52:108" s="3" customFormat="1" ht="13.5" customHeight="1">
      <c r="AZ11" s="163" t="s">
        <v>5</v>
      </c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</row>
    <row r="12" spans="58:101" ht="15.75">
      <c r="BF12" s="2" t="s">
        <v>6</v>
      </c>
      <c r="BH12" s="159"/>
      <c r="BI12" s="159"/>
      <c r="BJ12" s="159"/>
      <c r="BK12" s="159"/>
      <c r="BL12" s="159"/>
      <c r="BM12" s="2" t="s">
        <v>6</v>
      </c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60">
        <v>200</v>
      </c>
      <c r="CO12" s="160"/>
      <c r="CP12" s="160"/>
      <c r="CQ12" s="160"/>
      <c r="CR12" s="160"/>
      <c r="CS12" s="160"/>
      <c r="CT12" s="161"/>
      <c r="CU12" s="161"/>
      <c r="CV12" s="161"/>
      <c r="CW12" s="2" t="s">
        <v>7</v>
      </c>
    </row>
    <row r="13" spans="68:91" s="3" customFormat="1" ht="12.75" customHeight="1">
      <c r="BP13" s="163" t="s">
        <v>8</v>
      </c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</row>
    <row r="14" ht="14.25" customHeight="1"/>
    <row r="15" spans="1:108" s="5" customFormat="1" ht="16.5">
      <c r="A15" s="162" t="s">
        <v>9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</row>
    <row r="16" spans="1:108" s="5" customFormat="1" ht="19.5" customHeight="1">
      <c r="A16" s="162" t="s">
        <v>10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</row>
    <row r="17" spans="1:108" s="5" customFormat="1" ht="15.75" customHeight="1">
      <c r="A17" s="162" t="s">
        <v>11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</row>
    <row r="18" spans="1:108" s="5" customFormat="1" ht="15.75" customHeight="1">
      <c r="A18" s="162" t="s">
        <v>12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</row>
    <row r="19" spans="1:108" s="5" customFormat="1" ht="13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15.75" customHeight="1">
      <c r="A20" s="130" t="s">
        <v>13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</row>
    <row r="21" ht="10.5" customHeight="1"/>
    <row r="22" spans="1:108" ht="82.5" customHeight="1">
      <c r="A22" s="126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 t="s">
        <v>14</v>
      </c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 t="s">
        <v>15</v>
      </c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 t="s">
        <v>16</v>
      </c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</row>
    <row r="23" spans="1:108" ht="17.25" customHeight="1">
      <c r="A23" s="126" t="s">
        <v>17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</row>
    <row r="24" spans="1:108" ht="15.75" customHeight="1">
      <c r="A24" s="7"/>
      <c r="B24" s="135" t="s">
        <v>18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6"/>
      <c r="AS24" s="7"/>
      <c r="AT24" s="153"/>
      <c r="AU24" s="153"/>
      <c r="AV24" s="153"/>
      <c r="AW24" s="153"/>
      <c r="AX24" s="153"/>
      <c r="AY24" s="153"/>
      <c r="AZ24" s="8"/>
      <c r="BA24" s="9" t="s">
        <v>19</v>
      </c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10"/>
      <c r="BT24" s="141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3"/>
      <c r="CL24" s="141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3"/>
    </row>
    <row r="25" spans="1:108" ht="33" customHeight="1">
      <c r="A25" s="11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40"/>
      <c r="AS25" s="154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6"/>
      <c r="BT25" s="147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9"/>
      <c r="CL25" s="147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9"/>
    </row>
    <row r="26" spans="1:108" ht="15.75" customHeight="1">
      <c r="A26" s="7"/>
      <c r="B26" s="135" t="s">
        <v>20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6"/>
      <c r="AS26" s="7"/>
      <c r="AT26" s="153"/>
      <c r="AU26" s="153"/>
      <c r="AV26" s="153"/>
      <c r="AW26" s="153"/>
      <c r="AX26" s="153"/>
      <c r="AY26" s="153"/>
      <c r="AZ26" s="8"/>
      <c r="BA26" s="9" t="s">
        <v>19</v>
      </c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10"/>
      <c r="BT26" s="141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3"/>
      <c r="CL26" s="141"/>
      <c r="CM26" s="142"/>
      <c r="CN26" s="142"/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43"/>
    </row>
    <row r="27" spans="1:108" ht="17.25" customHeight="1">
      <c r="A27" s="11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40"/>
      <c r="AS27" s="154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6"/>
      <c r="BT27" s="147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9"/>
      <c r="CL27" s="147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9"/>
    </row>
    <row r="28" spans="1:108" ht="15.75" customHeight="1">
      <c r="A28" s="7"/>
      <c r="B28" s="135" t="s">
        <v>21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6"/>
      <c r="AS28" s="7"/>
      <c r="AT28" s="153"/>
      <c r="AU28" s="153"/>
      <c r="AV28" s="153"/>
      <c r="AW28" s="153"/>
      <c r="AX28" s="153"/>
      <c r="AY28" s="153"/>
      <c r="AZ28" s="8"/>
      <c r="BA28" s="157" t="s">
        <v>22</v>
      </c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8"/>
      <c r="BT28" s="141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3"/>
      <c r="CL28" s="141"/>
      <c r="CM28" s="142"/>
      <c r="CN28" s="142"/>
      <c r="CO28" s="142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  <c r="DB28" s="142"/>
      <c r="DC28" s="142"/>
      <c r="DD28" s="143"/>
    </row>
    <row r="29" spans="1:108" ht="17.25" customHeight="1">
      <c r="A29" s="11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40"/>
      <c r="AS29" s="154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6"/>
      <c r="BT29" s="147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9"/>
      <c r="CL29" s="147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9"/>
    </row>
    <row r="30" spans="1:108" ht="15.75" customHeight="1">
      <c r="A30" s="7"/>
      <c r="B30" s="135" t="s">
        <v>23</v>
      </c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6"/>
      <c r="AS30" s="7"/>
      <c r="AT30" s="153"/>
      <c r="AU30" s="153"/>
      <c r="AV30" s="153"/>
      <c r="AW30" s="153"/>
      <c r="AX30" s="153"/>
      <c r="AY30" s="153"/>
      <c r="AZ30" s="8"/>
      <c r="BA30" s="157" t="s">
        <v>24</v>
      </c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8"/>
      <c r="BT30" s="141"/>
      <c r="BU30" s="142"/>
      <c r="BV30" s="142"/>
      <c r="BW30" s="142"/>
      <c r="BX30" s="142"/>
      <c r="BY30" s="142"/>
      <c r="BZ30" s="142"/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143"/>
      <c r="CL30" s="141"/>
      <c r="CM30" s="142"/>
      <c r="CN30" s="142"/>
      <c r="CO30" s="142"/>
      <c r="CP30" s="142"/>
      <c r="CQ30" s="142"/>
      <c r="CR30" s="142"/>
      <c r="CS30" s="142"/>
      <c r="CT30" s="142"/>
      <c r="CU30" s="142"/>
      <c r="CV30" s="142"/>
      <c r="CW30" s="142"/>
      <c r="CX30" s="142"/>
      <c r="CY30" s="142"/>
      <c r="CZ30" s="142"/>
      <c r="DA30" s="142"/>
      <c r="DB30" s="142"/>
      <c r="DC30" s="142"/>
      <c r="DD30" s="143"/>
    </row>
    <row r="31" spans="1:108" ht="33.75" customHeight="1">
      <c r="A31" s="11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40"/>
      <c r="AS31" s="154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6"/>
      <c r="BT31" s="147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9"/>
      <c r="CL31" s="147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9"/>
    </row>
    <row r="32" spans="1:108" ht="15.75" customHeight="1">
      <c r="A32" s="7"/>
      <c r="B32" s="135" t="s">
        <v>25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6"/>
      <c r="AS32" s="7"/>
      <c r="AT32" s="153"/>
      <c r="AU32" s="153"/>
      <c r="AV32" s="153"/>
      <c r="AW32" s="153"/>
      <c r="AX32" s="153"/>
      <c r="AY32" s="153"/>
      <c r="AZ32" s="8"/>
      <c r="BA32" s="157" t="s">
        <v>24</v>
      </c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8"/>
      <c r="BT32" s="141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3"/>
      <c r="CL32" s="141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  <c r="DB32" s="142"/>
      <c r="DC32" s="142"/>
      <c r="DD32" s="143"/>
    </row>
    <row r="33" spans="1:108" ht="33" customHeight="1">
      <c r="A33" s="11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40"/>
      <c r="AS33" s="154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6"/>
      <c r="BT33" s="147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9"/>
      <c r="CL33" s="147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9"/>
    </row>
    <row r="34" spans="1:108" ht="15.75" customHeight="1">
      <c r="A34" s="7"/>
      <c r="B34" s="135" t="s">
        <v>26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6"/>
      <c r="AS34" s="7"/>
      <c r="AT34" s="153"/>
      <c r="AU34" s="153"/>
      <c r="AV34" s="153"/>
      <c r="AW34" s="153"/>
      <c r="AX34" s="153"/>
      <c r="AY34" s="153"/>
      <c r="AZ34" s="8"/>
      <c r="BA34" s="157" t="s">
        <v>24</v>
      </c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8"/>
      <c r="BT34" s="141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3"/>
      <c r="CL34" s="141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42"/>
      <c r="DC34" s="142"/>
      <c r="DD34" s="143"/>
    </row>
    <row r="35" spans="1:108" ht="17.25" customHeight="1">
      <c r="A35" s="11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40"/>
      <c r="AS35" s="154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6"/>
      <c r="BT35" s="147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9"/>
      <c r="CL35" s="147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9"/>
    </row>
    <row r="36" spans="1:108" ht="15.75" customHeight="1">
      <c r="A36" s="7"/>
      <c r="B36" s="135" t="s">
        <v>27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6"/>
      <c r="AS36" s="7"/>
      <c r="AT36" s="153"/>
      <c r="AU36" s="153"/>
      <c r="AV36" s="153"/>
      <c r="AW36" s="153"/>
      <c r="AX36" s="153"/>
      <c r="AY36" s="153"/>
      <c r="AZ36" s="8"/>
      <c r="BA36" s="9" t="s">
        <v>24</v>
      </c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10"/>
      <c r="BT36" s="141"/>
      <c r="BU36" s="142"/>
      <c r="BV36" s="142"/>
      <c r="BW36" s="142"/>
      <c r="BX36" s="142"/>
      <c r="BY36" s="142"/>
      <c r="BZ36" s="142"/>
      <c r="CA36" s="142"/>
      <c r="CB36" s="142"/>
      <c r="CC36" s="142"/>
      <c r="CD36" s="142"/>
      <c r="CE36" s="142"/>
      <c r="CF36" s="142"/>
      <c r="CG36" s="142"/>
      <c r="CH36" s="142"/>
      <c r="CI36" s="142"/>
      <c r="CJ36" s="142"/>
      <c r="CK36" s="143"/>
      <c r="CL36" s="141"/>
      <c r="CM36" s="142"/>
      <c r="CN36" s="142"/>
      <c r="CO36" s="142"/>
      <c r="CP36" s="142"/>
      <c r="CQ36" s="142"/>
      <c r="CR36" s="142"/>
      <c r="CS36" s="142"/>
      <c r="CT36" s="142"/>
      <c r="CU36" s="142"/>
      <c r="CV36" s="142"/>
      <c r="CW36" s="142"/>
      <c r="CX36" s="142"/>
      <c r="CY36" s="142"/>
      <c r="CZ36" s="142"/>
      <c r="DA36" s="142"/>
      <c r="DB36" s="142"/>
      <c r="DC36" s="142"/>
      <c r="DD36" s="143"/>
    </row>
    <row r="37" spans="1:108" ht="3.75" customHeight="1">
      <c r="A37" s="11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40"/>
      <c r="AS37" s="154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6"/>
      <c r="BT37" s="147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8"/>
      <c r="CK37" s="149"/>
      <c r="CL37" s="147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8"/>
      <c r="DA37" s="148"/>
      <c r="DB37" s="148"/>
      <c r="DC37" s="148"/>
      <c r="DD37" s="149"/>
    </row>
    <row r="38" spans="1:108" ht="15.75">
      <c r="A38" s="11"/>
      <c r="B38" s="139" t="s">
        <v>28</v>
      </c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40"/>
      <c r="AS38" s="14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2"/>
      <c r="BT38" s="147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9"/>
      <c r="CL38" s="147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9"/>
    </row>
    <row r="39" spans="1:108" ht="48" customHeight="1">
      <c r="A39" s="11"/>
      <c r="B39" s="139" t="s">
        <v>29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40"/>
      <c r="AS39" s="14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1"/>
      <c r="BR39" s="151"/>
      <c r="BS39" s="152"/>
      <c r="BT39" s="147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  <c r="CJ39" s="148"/>
      <c r="CK39" s="149"/>
      <c r="CL39" s="147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8"/>
      <c r="DA39" s="148"/>
      <c r="DB39" s="148"/>
      <c r="DC39" s="148"/>
      <c r="DD39" s="149"/>
    </row>
    <row r="40" spans="1:108" ht="64.5" customHeight="1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 t="s">
        <v>14</v>
      </c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 t="s">
        <v>15</v>
      </c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6"/>
      <c r="CG40" s="126"/>
      <c r="CH40" s="126"/>
      <c r="CI40" s="126"/>
      <c r="CJ40" s="126"/>
      <c r="CK40" s="126"/>
      <c r="CL40" s="126" t="s">
        <v>16</v>
      </c>
      <c r="CM40" s="126"/>
      <c r="CN40" s="126"/>
      <c r="CO40" s="126"/>
      <c r="CP40" s="126"/>
      <c r="CQ40" s="126"/>
      <c r="CR40" s="126"/>
      <c r="CS40" s="126"/>
      <c r="CT40" s="126"/>
      <c r="CU40" s="126"/>
      <c r="CV40" s="126"/>
      <c r="CW40" s="126"/>
      <c r="CX40" s="126"/>
      <c r="CY40" s="126"/>
      <c r="CZ40" s="126"/>
      <c r="DA40" s="126"/>
      <c r="DB40" s="126"/>
      <c r="DC40" s="126"/>
      <c r="DD40" s="126"/>
    </row>
    <row r="41" spans="1:108" ht="32.25" customHeight="1">
      <c r="A41" s="126" t="s">
        <v>30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</row>
    <row r="42" spans="1:108" ht="15.75" customHeight="1">
      <c r="A42" s="7"/>
      <c r="B42" s="135" t="s">
        <v>31</v>
      </c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6"/>
      <c r="AS42" s="7"/>
      <c r="AT42" s="153"/>
      <c r="AU42" s="153"/>
      <c r="AV42" s="153"/>
      <c r="AW42" s="153"/>
      <c r="AX42" s="153"/>
      <c r="AY42" s="153"/>
      <c r="AZ42" s="8"/>
      <c r="BA42" s="9" t="s">
        <v>19</v>
      </c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10"/>
      <c r="BT42" s="141"/>
      <c r="BU42" s="142"/>
      <c r="BV42" s="142"/>
      <c r="BW42" s="142"/>
      <c r="BX42" s="142"/>
      <c r="BY42" s="142"/>
      <c r="BZ42" s="142"/>
      <c r="CA42" s="142"/>
      <c r="CB42" s="142"/>
      <c r="CC42" s="142"/>
      <c r="CD42" s="142"/>
      <c r="CE42" s="142"/>
      <c r="CF42" s="142"/>
      <c r="CG42" s="142"/>
      <c r="CH42" s="142"/>
      <c r="CI42" s="142"/>
      <c r="CJ42" s="142"/>
      <c r="CK42" s="143"/>
      <c r="CL42" s="141"/>
      <c r="CM42" s="142"/>
      <c r="CN42" s="142"/>
      <c r="CO42" s="142"/>
      <c r="CP42" s="142"/>
      <c r="CQ42" s="142"/>
      <c r="CR42" s="142"/>
      <c r="CS42" s="142"/>
      <c r="CT42" s="142"/>
      <c r="CU42" s="142"/>
      <c r="CV42" s="142"/>
      <c r="CW42" s="142"/>
      <c r="CX42" s="142"/>
      <c r="CY42" s="142"/>
      <c r="CZ42" s="142"/>
      <c r="DA42" s="142"/>
      <c r="DB42" s="142"/>
      <c r="DC42" s="142"/>
      <c r="DD42" s="143"/>
    </row>
    <row r="43" spans="1:108" ht="17.25" customHeight="1">
      <c r="A43" s="11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40"/>
      <c r="AS43" s="154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6"/>
      <c r="BT43" s="147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  <c r="CJ43" s="148"/>
      <c r="CK43" s="149"/>
      <c r="CL43" s="147"/>
      <c r="CM43" s="148"/>
      <c r="CN43" s="148"/>
      <c r="CO43" s="148"/>
      <c r="CP43" s="148"/>
      <c r="CQ43" s="148"/>
      <c r="CR43" s="148"/>
      <c r="CS43" s="148"/>
      <c r="CT43" s="148"/>
      <c r="CU43" s="148"/>
      <c r="CV43" s="148"/>
      <c r="CW43" s="148"/>
      <c r="CX43" s="148"/>
      <c r="CY43" s="148"/>
      <c r="CZ43" s="148"/>
      <c r="DA43" s="148"/>
      <c r="DB43" s="148"/>
      <c r="DC43" s="148"/>
      <c r="DD43" s="149"/>
    </row>
    <row r="44" spans="1:108" ht="17.25" customHeight="1">
      <c r="A44" s="11"/>
      <c r="B44" s="139" t="s">
        <v>32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40"/>
      <c r="AS44" s="14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5"/>
      <c r="BM44" s="165"/>
      <c r="BN44" s="165"/>
      <c r="BO44" s="165"/>
      <c r="BP44" s="165"/>
      <c r="BQ44" s="165"/>
      <c r="BR44" s="165"/>
      <c r="BS44" s="166"/>
      <c r="BT44" s="147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148"/>
      <c r="CI44" s="148"/>
      <c r="CJ44" s="148"/>
      <c r="CK44" s="149"/>
      <c r="CL44" s="147"/>
      <c r="CM44" s="148"/>
      <c r="CN44" s="148"/>
      <c r="CO44" s="148"/>
      <c r="CP44" s="148"/>
      <c r="CQ44" s="148"/>
      <c r="CR44" s="148"/>
      <c r="CS44" s="148"/>
      <c r="CT44" s="148"/>
      <c r="CU44" s="148"/>
      <c r="CV44" s="148"/>
      <c r="CW44" s="148"/>
      <c r="CX44" s="148"/>
      <c r="CY44" s="148"/>
      <c r="CZ44" s="148"/>
      <c r="DA44" s="148"/>
      <c r="DB44" s="148"/>
      <c r="DC44" s="148"/>
      <c r="DD44" s="149"/>
    </row>
    <row r="45" spans="1:108" ht="15.75" customHeight="1">
      <c r="A45" s="7"/>
      <c r="B45" s="135" t="s">
        <v>33</v>
      </c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6"/>
      <c r="AS45" s="7"/>
      <c r="AT45" s="153"/>
      <c r="AU45" s="153"/>
      <c r="AV45" s="153"/>
      <c r="AW45" s="153"/>
      <c r="AX45" s="153"/>
      <c r="AY45" s="153"/>
      <c r="AZ45" s="8"/>
      <c r="BA45" s="157" t="s">
        <v>19</v>
      </c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8"/>
      <c r="BT45" s="141"/>
      <c r="BU45" s="142"/>
      <c r="BV45" s="142"/>
      <c r="BW45" s="142"/>
      <c r="BX45" s="142"/>
      <c r="BY45" s="142"/>
      <c r="BZ45" s="142"/>
      <c r="CA45" s="142"/>
      <c r="CB45" s="142"/>
      <c r="CC45" s="142"/>
      <c r="CD45" s="142"/>
      <c r="CE45" s="142"/>
      <c r="CF45" s="142"/>
      <c r="CG45" s="142"/>
      <c r="CH45" s="142"/>
      <c r="CI45" s="142"/>
      <c r="CJ45" s="142"/>
      <c r="CK45" s="143"/>
      <c r="CL45" s="141"/>
      <c r="CM45" s="142"/>
      <c r="CN45" s="142"/>
      <c r="CO45" s="142"/>
      <c r="CP45" s="142"/>
      <c r="CQ45" s="142"/>
      <c r="CR45" s="142"/>
      <c r="CS45" s="142"/>
      <c r="CT45" s="142"/>
      <c r="CU45" s="142"/>
      <c r="CV45" s="142"/>
      <c r="CW45" s="142"/>
      <c r="CX45" s="142"/>
      <c r="CY45" s="142"/>
      <c r="CZ45" s="142"/>
      <c r="DA45" s="142"/>
      <c r="DB45" s="142"/>
      <c r="DC45" s="142"/>
      <c r="DD45" s="143"/>
    </row>
    <row r="46" spans="1:108" ht="17.25" customHeight="1">
      <c r="A46" s="11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40"/>
      <c r="AS46" s="154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6"/>
      <c r="BT46" s="147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  <c r="CH46" s="148"/>
      <c r="CI46" s="148"/>
      <c r="CJ46" s="148"/>
      <c r="CK46" s="149"/>
      <c r="CL46" s="147"/>
      <c r="CM46" s="148"/>
      <c r="CN46" s="148"/>
      <c r="CO46" s="148"/>
      <c r="CP46" s="148"/>
      <c r="CQ46" s="148"/>
      <c r="CR46" s="148"/>
      <c r="CS46" s="148"/>
      <c r="CT46" s="148"/>
      <c r="CU46" s="148"/>
      <c r="CV46" s="148"/>
      <c r="CW46" s="148"/>
      <c r="CX46" s="148"/>
      <c r="CY46" s="148"/>
      <c r="CZ46" s="148"/>
      <c r="DA46" s="148"/>
      <c r="DB46" s="148"/>
      <c r="DC46" s="148"/>
      <c r="DD46" s="149"/>
    </row>
    <row r="47" spans="1:108" ht="15.75" customHeight="1">
      <c r="A47" s="7"/>
      <c r="B47" s="135" t="s">
        <v>34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6"/>
      <c r="AS47" s="7"/>
      <c r="AT47" s="153"/>
      <c r="AU47" s="153"/>
      <c r="AV47" s="153"/>
      <c r="AW47" s="153"/>
      <c r="AX47" s="153"/>
      <c r="AY47" s="153"/>
      <c r="AZ47" s="8"/>
      <c r="BA47" s="157" t="s">
        <v>19</v>
      </c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8"/>
      <c r="BT47" s="141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3"/>
      <c r="CL47" s="141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  <c r="CW47" s="142"/>
      <c r="CX47" s="142"/>
      <c r="CY47" s="142"/>
      <c r="CZ47" s="142"/>
      <c r="DA47" s="142"/>
      <c r="DB47" s="142"/>
      <c r="DC47" s="142"/>
      <c r="DD47" s="143"/>
    </row>
    <row r="48" spans="1:108" ht="17.25" customHeight="1">
      <c r="A48" s="11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40"/>
      <c r="AS48" s="154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5"/>
      <c r="BQ48" s="155"/>
      <c r="BR48" s="155"/>
      <c r="BS48" s="156"/>
      <c r="BT48" s="147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148"/>
      <c r="CI48" s="148"/>
      <c r="CJ48" s="148"/>
      <c r="CK48" s="149"/>
      <c r="CL48" s="147"/>
      <c r="CM48" s="148"/>
      <c r="CN48" s="148"/>
      <c r="CO48" s="148"/>
      <c r="CP48" s="148"/>
      <c r="CQ48" s="148"/>
      <c r="CR48" s="148"/>
      <c r="CS48" s="148"/>
      <c r="CT48" s="148"/>
      <c r="CU48" s="148"/>
      <c r="CV48" s="148"/>
      <c r="CW48" s="148"/>
      <c r="CX48" s="148"/>
      <c r="CY48" s="148"/>
      <c r="CZ48" s="148"/>
      <c r="DA48" s="148"/>
      <c r="DB48" s="148"/>
      <c r="DC48" s="148"/>
      <c r="DD48" s="149"/>
    </row>
    <row r="49" spans="1:108" ht="15.75" customHeight="1">
      <c r="A49" s="7"/>
      <c r="B49" s="135" t="s">
        <v>35</v>
      </c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6"/>
      <c r="AS49" s="7"/>
      <c r="AT49" s="153"/>
      <c r="AU49" s="153"/>
      <c r="AV49" s="153"/>
      <c r="AW49" s="153"/>
      <c r="AX49" s="153"/>
      <c r="AY49" s="153"/>
      <c r="AZ49" s="8"/>
      <c r="BA49" s="157" t="s">
        <v>24</v>
      </c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8"/>
      <c r="BT49" s="141"/>
      <c r="BU49" s="142"/>
      <c r="BV49" s="142"/>
      <c r="BW49" s="142"/>
      <c r="BX49" s="142"/>
      <c r="BY49" s="142"/>
      <c r="BZ49" s="142"/>
      <c r="CA49" s="142"/>
      <c r="CB49" s="142"/>
      <c r="CC49" s="142"/>
      <c r="CD49" s="142"/>
      <c r="CE49" s="142"/>
      <c r="CF49" s="142"/>
      <c r="CG49" s="142"/>
      <c r="CH49" s="142"/>
      <c r="CI49" s="142"/>
      <c r="CJ49" s="142"/>
      <c r="CK49" s="143"/>
      <c r="CL49" s="141"/>
      <c r="CM49" s="142"/>
      <c r="CN49" s="142"/>
      <c r="CO49" s="142"/>
      <c r="CP49" s="142"/>
      <c r="CQ49" s="142"/>
      <c r="CR49" s="142"/>
      <c r="CS49" s="142"/>
      <c r="CT49" s="142"/>
      <c r="CU49" s="142"/>
      <c r="CV49" s="142"/>
      <c r="CW49" s="142"/>
      <c r="CX49" s="142"/>
      <c r="CY49" s="142"/>
      <c r="CZ49" s="142"/>
      <c r="DA49" s="142"/>
      <c r="DB49" s="142"/>
      <c r="DC49" s="142"/>
      <c r="DD49" s="143"/>
    </row>
    <row r="50" spans="1:108" ht="3.75" customHeight="1">
      <c r="A50" s="11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40"/>
      <c r="AS50" s="154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6"/>
      <c r="BT50" s="147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9"/>
      <c r="CL50" s="147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9"/>
    </row>
    <row r="51" spans="1:108" ht="15.75" customHeight="1">
      <c r="A51" s="7"/>
      <c r="B51" s="135" t="s">
        <v>36</v>
      </c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6"/>
      <c r="AS51" s="7"/>
      <c r="AT51" s="153"/>
      <c r="AU51" s="153"/>
      <c r="AV51" s="153"/>
      <c r="AW51" s="153"/>
      <c r="AX51" s="153"/>
      <c r="AY51" s="153"/>
      <c r="AZ51" s="8"/>
      <c r="BA51" s="157" t="s">
        <v>24</v>
      </c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8"/>
      <c r="BT51" s="141"/>
      <c r="BU51" s="142"/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2"/>
      <c r="CG51" s="142"/>
      <c r="CH51" s="142"/>
      <c r="CI51" s="142"/>
      <c r="CJ51" s="142"/>
      <c r="CK51" s="143"/>
      <c r="CL51" s="141"/>
      <c r="CM51" s="142"/>
      <c r="CN51" s="142"/>
      <c r="CO51" s="142"/>
      <c r="CP51" s="142"/>
      <c r="CQ51" s="142"/>
      <c r="CR51" s="142"/>
      <c r="CS51" s="142"/>
      <c r="CT51" s="142"/>
      <c r="CU51" s="142"/>
      <c r="CV51" s="142"/>
      <c r="CW51" s="142"/>
      <c r="CX51" s="142"/>
      <c r="CY51" s="142"/>
      <c r="CZ51" s="142"/>
      <c r="DA51" s="142"/>
      <c r="DB51" s="142"/>
      <c r="DC51" s="142"/>
      <c r="DD51" s="143"/>
    </row>
    <row r="52" spans="1:108" ht="3.75" customHeight="1">
      <c r="A52" s="11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40"/>
      <c r="AS52" s="154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/>
      <c r="BL52" s="155"/>
      <c r="BM52" s="155"/>
      <c r="BN52" s="155"/>
      <c r="BO52" s="155"/>
      <c r="BP52" s="155"/>
      <c r="BQ52" s="155"/>
      <c r="BR52" s="155"/>
      <c r="BS52" s="156"/>
      <c r="BT52" s="147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148"/>
      <c r="CK52" s="149"/>
      <c r="CL52" s="147"/>
      <c r="CM52" s="148"/>
      <c r="CN52" s="148"/>
      <c r="CO52" s="148"/>
      <c r="CP52" s="148"/>
      <c r="CQ52" s="148"/>
      <c r="CR52" s="148"/>
      <c r="CS52" s="148"/>
      <c r="CT52" s="148"/>
      <c r="CU52" s="148"/>
      <c r="CV52" s="148"/>
      <c r="CW52" s="148"/>
      <c r="CX52" s="148"/>
      <c r="CY52" s="148"/>
      <c r="CZ52" s="148"/>
      <c r="DA52" s="148"/>
      <c r="DB52" s="148"/>
      <c r="DC52" s="148"/>
      <c r="DD52" s="149"/>
    </row>
    <row r="53" spans="1:108" ht="15.75" customHeight="1">
      <c r="A53" s="7"/>
      <c r="B53" s="135" t="s">
        <v>37</v>
      </c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6"/>
      <c r="AS53" s="7"/>
      <c r="AT53" s="153"/>
      <c r="AU53" s="153"/>
      <c r="AV53" s="153"/>
      <c r="AW53" s="153"/>
      <c r="AX53" s="153"/>
      <c r="AY53" s="153"/>
      <c r="AZ53" s="8"/>
      <c r="BA53" s="157" t="s">
        <v>24</v>
      </c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8"/>
      <c r="BT53" s="141"/>
      <c r="BU53" s="142"/>
      <c r="BV53" s="142"/>
      <c r="BW53" s="142"/>
      <c r="BX53" s="142"/>
      <c r="BY53" s="142"/>
      <c r="BZ53" s="142"/>
      <c r="CA53" s="142"/>
      <c r="CB53" s="142"/>
      <c r="CC53" s="142"/>
      <c r="CD53" s="142"/>
      <c r="CE53" s="142"/>
      <c r="CF53" s="142"/>
      <c r="CG53" s="142"/>
      <c r="CH53" s="142"/>
      <c r="CI53" s="142"/>
      <c r="CJ53" s="142"/>
      <c r="CK53" s="143"/>
      <c r="CL53" s="141"/>
      <c r="CM53" s="142"/>
      <c r="CN53" s="142"/>
      <c r="CO53" s="142"/>
      <c r="CP53" s="142"/>
      <c r="CQ53" s="142"/>
      <c r="CR53" s="142"/>
      <c r="CS53" s="142"/>
      <c r="CT53" s="142"/>
      <c r="CU53" s="142"/>
      <c r="CV53" s="142"/>
      <c r="CW53" s="142"/>
      <c r="CX53" s="142"/>
      <c r="CY53" s="142"/>
      <c r="CZ53" s="142"/>
      <c r="DA53" s="142"/>
      <c r="DB53" s="142"/>
      <c r="DC53" s="142"/>
      <c r="DD53" s="143"/>
    </row>
    <row r="54" spans="1:108" ht="3.75" customHeight="1">
      <c r="A54" s="11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40"/>
      <c r="AS54" s="154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  <c r="BP54" s="155"/>
      <c r="BQ54" s="155"/>
      <c r="BR54" s="155"/>
      <c r="BS54" s="156"/>
      <c r="BT54" s="147"/>
      <c r="BU54" s="148"/>
      <c r="BV54" s="148"/>
      <c r="BW54" s="148"/>
      <c r="BX54" s="148"/>
      <c r="BY54" s="148"/>
      <c r="BZ54" s="148"/>
      <c r="CA54" s="148"/>
      <c r="CB54" s="148"/>
      <c r="CC54" s="148"/>
      <c r="CD54" s="148"/>
      <c r="CE54" s="148"/>
      <c r="CF54" s="148"/>
      <c r="CG54" s="148"/>
      <c r="CH54" s="148"/>
      <c r="CI54" s="148"/>
      <c r="CJ54" s="148"/>
      <c r="CK54" s="149"/>
      <c r="CL54" s="147"/>
      <c r="CM54" s="148"/>
      <c r="CN54" s="148"/>
      <c r="CO54" s="148"/>
      <c r="CP54" s="148"/>
      <c r="CQ54" s="148"/>
      <c r="CR54" s="148"/>
      <c r="CS54" s="148"/>
      <c r="CT54" s="148"/>
      <c r="CU54" s="148"/>
      <c r="CV54" s="148"/>
      <c r="CW54" s="148"/>
      <c r="CX54" s="148"/>
      <c r="CY54" s="148"/>
      <c r="CZ54" s="148"/>
      <c r="DA54" s="148"/>
      <c r="DB54" s="148"/>
      <c r="DC54" s="148"/>
      <c r="DD54" s="149"/>
    </row>
    <row r="55" spans="1:108" ht="48" customHeight="1">
      <c r="A55" s="11"/>
      <c r="B55" s="139" t="s">
        <v>38</v>
      </c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40"/>
      <c r="AS55" s="14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1"/>
      <c r="BL55" s="151"/>
      <c r="BM55" s="151"/>
      <c r="BN55" s="151"/>
      <c r="BO55" s="151"/>
      <c r="BP55" s="151"/>
      <c r="BQ55" s="151"/>
      <c r="BR55" s="151"/>
      <c r="BS55" s="152"/>
      <c r="BT55" s="147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8"/>
      <c r="CI55" s="148"/>
      <c r="CJ55" s="148"/>
      <c r="CK55" s="149"/>
      <c r="CL55" s="147"/>
      <c r="CM55" s="148"/>
      <c r="CN55" s="148"/>
      <c r="CO55" s="148"/>
      <c r="CP55" s="148"/>
      <c r="CQ55" s="148"/>
      <c r="CR55" s="148"/>
      <c r="CS55" s="148"/>
      <c r="CT55" s="148"/>
      <c r="CU55" s="148"/>
      <c r="CV55" s="148"/>
      <c r="CW55" s="148"/>
      <c r="CX55" s="148"/>
      <c r="CY55" s="148"/>
      <c r="CZ55" s="148"/>
      <c r="DA55" s="148"/>
      <c r="DB55" s="148"/>
      <c r="DC55" s="148"/>
      <c r="DD55" s="149"/>
    </row>
    <row r="56" spans="1:108" ht="15.75" customHeight="1">
      <c r="A56" s="7"/>
      <c r="B56" s="135" t="s">
        <v>39</v>
      </c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6"/>
      <c r="AS56" s="7"/>
      <c r="AT56" s="153"/>
      <c r="AU56" s="153"/>
      <c r="AV56" s="153"/>
      <c r="AW56" s="153"/>
      <c r="AX56" s="153"/>
      <c r="AY56" s="153"/>
      <c r="AZ56" s="8"/>
      <c r="BA56" s="157" t="s">
        <v>19</v>
      </c>
      <c r="BB56" s="157"/>
      <c r="BC56" s="157"/>
      <c r="BD56" s="157"/>
      <c r="BE56" s="157"/>
      <c r="BF56" s="157"/>
      <c r="BG56" s="157"/>
      <c r="BH56" s="157"/>
      <c r="BI56" s="157"/>
      <c r="BJ56" s="157"/>
      <c r="BK56" s="157"/>
      <c r="BL56" s="157"/>
      <c r="BM56" s="157"/>
      <c r="BN56" s="157"/>
      <c r="BO56" s="157"/>
      <c r="BP56" s="157"/>
      <c r="BQ56" s="157"/>
      <c r="BR56" s="157"/>
      <c r="BS56" s="158"/>
      <c r="BT56" s="141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3"/>
      <c r="CL56" s="141"/>
      <c r="CM56" s="142"/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142"/>
      <c r="DC56" s="142"/>
      <c r="DD56" s="143"/>
    </row>
    <row r="57" spans="1:108" ht="17.25" customHeight="1">
      <c r="A57" s="11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40"/>
      <c r="AS57" s="154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55"/>
      <c r="BK57" s="155"/>
      <c r="BL57" s="155"/>
      <c r="BM57" s="155"/>
      <c r="BN57" s="155"/>
      <c r="BO57" s="155"/>
      <c r="BP57" s="155"/>
      <c r="BQ57" s="155"/>
      <c r="BR57" s="155"/>
      <c r="BS57" s="156"/>
      <c r="BT57" s="147"/>
      <c r="BU57" s="148"/>
      <c r="BV57" s="148"/>
      <c r="BW57" s="148"/>
      <c r="BX57" s="148"/>
      <c r="BY57" s="148"/>
      <c r="BZ57" s="148"/>
      <c r="CA57" s="148"/>
      <c r="CB57" s="148"/>
      <c r="CC57" s="148"/>
      <c r="CD57" s="148"/>
      <c r="CE57" s="148"/>
      <c r="CF57" s="148"/>
      <c r="CG57" s="148"/>
      <c r="CH57" s="148"/>
      <c r="CI57" s="148"/>
      <c r="CJ57" s="148"/>
      <c r="CK57" s="149"/>
      <c r="CL57" s="147"/>
      <c r="CM57" s="148"/>
      <c r="CN57" s="148"/>
      <c r="CO57" s="148"/>
      <c r="CP57" s="148"/>
      <c r="CQ57" s="148"/>
      <c r="CR57" s="148"/>
      <c r="CS57" s="148"/>
      <c r="CT57" s="148"/>
      <c r="CU57" s="148"/>
      <c r="CV57" s="148"/>
      <c r="CW57" s="148"/>
      <c r="CX57" s="148"/>
      <c r="CY57" s="148"/>
      <c r="CZ57" s="148"/>
      <c r="DA57" s="148"/>
      <c r="DB57" s="148"/>
      <c r="DC57" s="148"/>
      <c r="DD57" s="149"/>
    </row>
    <row r="58" spans="1:108" ht="47.25" customHeight="1">
      <c r="A58" s="7"/>
      <c r="B58" s="135" t="s">
        <v>40</v>
      </c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6"/>
      <c r="AS58" s="7"/>
      <c r="AT58" s="135" t="s">
        <v>41</v>
      </c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5"/>
      <c r="BJ58" s="135"/>
      <c r="BK58" s="135"/>
      <c r="BL58" s="135"/>
      <c r="BM58" s="135"/>
      <c r="BN58" s="135"/>
      <c r="BO58" s="135"/>
      <c r="BP58" s="135"/>
      <c r="BQ58" s="135"/>
      <c r="BR58" s="135"/>
      <c r="BS58" s="136"/>
      <c r="BT58" s="141"/>
      <c r="BU58" s="142"/>
      <c r="BV58" s="142"/>
      <c r="BW58" s="142"/>
      <c r="BX58" s="142"/>
      <c r="BY58" s="142"/>
      <c r="BZ58" s="142"/>
      <c r="CA58" s="142"/>
      <c r="CB58" s="142"/>
      <c r="CC58" s="142"/>
      <c r="CD58" s="142"/>
      <c r="CE58" s="142"/>
      <c r="CF58" s="142"/>
      <c r="CG58" s="142"/>
      <c r="CH58" s="142"/>
      <c r="CI58" s="142"/>
      <c r="CJ58" s="142"/>
      <c r="CK58" s="143"/>
      <c r="CL58" s="141"/>
      <c r="CM58" s="142"/>
      <c r="CN58" s="142"/>
      <c r="CO58" s="142"/>
      <c r="CP58" s="142"/>
      <c r="CQ58" s="142"/>
      <c r="CR58" s="142"/>
      <c r="CS58" s="142"/>
      <c r="CT58" s="142"/>
      <c r="CU58" s="142"/>
      <c r="CV58" s="142"/>
      <c r="CW58" s="142"/>
      <c r="CX58" s="142"/>
      <c r="CY58" s="142"/>
      <c r="CZ58" s="142"/>
      <c r="DA58" s="142"/>
      <c r="DB58" s="142"/>
      <c r="DC58" s="142"/>
      <c r="DD58" s="143"/>
    </row>
    <row r="59" spans="1:108" ht="15.75" customHeight="1">
      <c r="A59" s="16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8"/>
      <c r="AS59" s="16"/>
      <c r="AT59" s="17" t="s">
        <v>42</v>
      </c>
      <c r="AU59" s="17"/>
      <c r="AV59" s="17"/>
      <c r="AW59" s="17"/>
      <c r="AX59" s="17"/>
      <c r="AY59" s="17"/>
      <c r="AZ59" s="18"/>
      <c r="BA59" s="19"/>
      <c r="BB59" s="19"/>
      <c r="BC59" s="19"/>
      <c r="BD59" s="19"/>
      <c r="BE59" s="150"/>
      <c r="BF59" s="150"/>
      <c r="BG59" s="150"/>
      <c r="BH59" s="150"/>
      <c r="BI59" s="150"/>
      <c r="BJ59" s="150"/>
      <c r="BK59" s="18"/>
      <c r="BL59" s="20" t="s">
        <v>43</v>
      </c>
      <c r="BM59" s="18"/>
      <c r="BN59" s="18"/>
      <c r="BO59" s="18"/>
      <c r="BP59" s="18"/>
      <c r="BQ59" s="18"/>
      <c r="BR59" s="18"/>
      <c r="BS59" s="21"/>
      <c r="BT59" s="144"/>
      <c r="BU59" s="145"/>
      <c r="BV59" s="145"/>
      <c r="BW59" s="145"/>
      <c r="BX59" s="145"/>
      <c r="BY59" s="145"/>
      <c r="BZ59" s="145"/>
      <c r="CA59" s="145"/>
      <c r="CB59" s="145"/>
      <c r="CC59" s="145"/>
      <c r="CD59" s="145"/>
      <c r="CE59" s="145"/>
      <c r="CF59" s="145"/>
      <c r="CG59" s="145"/>
      <c r="CH59" s="145"/>
      <c r="CI59" s="145"/>
      <c r="CJ59" s="145"/>
      <c r="CK59" s="146"/>
      <c r="CL59" s="144"/>
      <c r="CM59" s="145"/>
      <c r="CN59" s="145"/>
      <c r="CO59" s="145"/>
      <c r="CP59" s="145"/>
      <c r="CQ59" s="145"/>
      <c r="CR59" s="145"/>
      <c r="CS59" s="145"/>
      <c r="CT59" s="145"/>
      <c r="CU59" s="145"/>
      <c r="CV59" s="145"/>
      <c r="CW59" s="145"/>
      <c r="CX59" s="145"/>
      <c r="CY59" s="145"/>
      <c r="CZ59" s="145"/>
      <c r="DA59" s="145"/>
      <c r="DB59" s="145"/>
      <c r="DC59" s="145"/>
      <c r="DD59" s="146"/>
    </row>
    <row r="60" spans="1:108" ht="32.25" customHeight="1">
      <c r="A60" s="11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40"/>
      <c r="AS60" s="14"/>
      <c r="AT60" s="139" t="s">
        <v>44</v>
      </c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40"/>
      <c r="BT60" s="147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9"/>
      <c r="CL60" s="147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9"/>
    </row>
    <row r="61" spans="1:108" ht="17.25" customHeight="1">
      <c r="A61" s="11"/>
      <c r="B61" s="139" t="s">
        <v>45</v>
      </c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40"/>
      <c r="AS61" s="14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  <c r="BO61" s="151"/>
      <c r="BP61" s="151"/>
      <c r="BQ61" s="151"/>
      <c r="BR61" s="151"/>
      <c r="BS61" s="152"/>
      <c r="BT61" s="147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9"/>
      <c r="CL61" s="147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9"/>
    </row>
    <row r="62" spans="1:108" ht="32.25" customHeight="1">
      <c r="A62" s="11"/>
      <c r="B62" s="151" t="s">
        <v>46</v>
      </c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2"/>
      <c r="AS62" s="14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2"/>
      <c r="BT62" s="167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9"/>
      <c r="CL62" s="167"/>
      <c r="CM62" s="128"/>
      <c r="CN62" s="128"/>
      <c r="CO62" s="128"/>
      <c r="CP62" s="128"/>
      <c r="CQ62" s="128"/>
      <c r="CR62" s="128"/>
      <c r="CS62" s="128"/>
      <c r="CT62" s="128"/>
      <c r="CU62" s="128"/>
      <c r="CV62" s="128"/>
      <c r="CW62" s="128"/>
      <c r="CX62" s="128"/>
      <c r="CY62" s="128"/>
      <c r="CZ62" s="128"/>
      <c r="DA62" s="128"/>
      <c r="DB62" s="128"/>
      <c r="DC62" s="128"/>
      <c r="DD62" s="129"/>
    </row>
    <row r="63" spans="1:108" ht="17.25" customHeight="1">
      <c r="A63" s="126" t="s">
        <v>47</v>
      </c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6"/>
      <c r="BT63" s="126"/>
      <c r="BU63" s="126"/>
      <c r="BV63" s="126"/>
      <c r="BW63" s="126"/>
      <c r="BX63" s="126"/>
      <c r="BY63" s="126"/>
      <c r="BZ63" s="126"/>
      <c r="CA63" s="126"/>
      <c r="CB63" s="126"/>
      <c r="CC63" s="126"/>
      <c r="CD63" s="126"/>
      <c r="CE63" s="126"/>
      <c r="CF63" s="126"/>
      <c r="CG63" s="126"/>
      <c r="CH63" s="126"/>
      <c r="CI63" s="126"/>
      <c r="CJ63" s="126"/>
      <c r="CK63" s="126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</row>
    <row r="64" spans="1:108" ht="15.75" customHeight="1">
      <c r="A64" s="7"/>
      <c r="B64" s="135" t="s">
        <v>48</v>
      </c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6"/>
      <c r="AS64" s="7"/>
      <c r="AT64" s="153"/>
      <c r="AU64" s="153"/>
      <c r="AV64" s="153"/>
      <c r="AW64" s="153"/>
      <c r="AX64" s="153"/>
      <c r="AY64" s="153"/>
      <c r="AZ64" s="8"/>
      <c r="BA64" s="157" t="s">
        <v>19</v>
      </c>
      <c r="BB64" s="157"/>
      <c r="BC64" s="157"/>
      <c r="BD64" s="157"/>
      <c r="BE64" s="157"/>
      <c r="BF64" s="157"/>
      <c r="BG64" s="157"/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8"/>
      <c r="BT64" s="141"/>
      <c r="BU64" s="142"/>
      <c r="BV64" s="142"/>
      <c r="BW64" s="142"/>
      <c r="BX64" s="142"/>
      <c r="BY64" s="142"/>
      <c r="BZ64" s="142"/>
      <c r="CA64" s="142"/>
      <c r="CB64" s="142"/>
      <c r="CC64" s="142"/>
      <c r="CD64" s="142"/>
      <c r="CE64" s="142"/>
      <c r="CF64" s="142"/>
      <c r="CG64" s="142"/>
      <c r="CH64" s="142"/>
      <c r="CI64" s="142"/>
      <c r="CJ64" s="142"/>
      <c r="CK64" s="143"/>
      <c r="CL64" s="141"/>
      <c r="CM64" s="142"/>
      <c r="CN64" s="142"/>
      <c r="CO64" s="142"/>
      <c r="CP64" s="142"/>
      <c r="CQ64" s="142"/>
      <c r="CR64" s="142"/>
      <c r="CS64" s="142"/>
      <c r="CT64" s="142"/>
      <c r="CU64" s="142"/>
      <c r="CV64" s="142"/>
      <c r="CW64" s="142"/>
      <c r="CX64" s="142"/>
      <c r="CY64" s="142"/>
      <c r="CZ64" s="142"/>
      <c r="DA64" s="142"/>
      <c r="DB64" s="142"/>
      <c r="DC64" s="142"/>
      <c r="DD64" s="143"/>
    </row>
    <row r="65" spans="1:108" ht="3.75" customHeight="1">
      <c r="A65" s="11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40"/>
      <c r="AS65" s="154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6"/>
      <c r="BT65" s="147"/>
      <c r="BU65" s="148"/>
      <c r="BV65" s="148"/>
      <c r="BW65" s="148"/>
      <c r="BX65" s="148"/>
      <c r="BY65" s="148"/>
      <c r="BZ65" s="148"/>
      <c r="CA65" s="148"/>
      <c r="CB65" s="148"/>
      <c r="CC65" s="148"/>
      <c r="CD65" s="148"/>
      <c r="CE65" s="148"/>
      <c r="CF65" s="148"/>
      <c r="CG65" s="148"/>
      <c r="CH65" s="148"/>
      <c r="CI65" s="148"/>
      <c r="CJ65" s="148"/>
      <c r="CK65" s="149"/>
      <c r="CL65" s="147"/>
      <c r="CM65" s="148"/>
      <c r="CN65" s="148"/>
      <c r="CO65" s="148"/>
      <c r="CP65" s="148"/>
      <c r="CQ65" s="148"/>
      <c r="CR65" s="148"/>
      <c r="CS65" s="148"/>
      <c r="CT65" s="148"/>
      <c r="CU65" s="148"/>
      <c r="CV65" s="148"/>
      <c r="CW65" s="148"/>
      <c r="CX65" s="148"/>
      <c r="CY65" s="148"/>
      <c r="CZ65" s="148"/>
      <c r="DA65" s="148"/>
      <c r="DB65" s="148"/>
      <c r="DC65" s="148"/>
      <c r="DD65" s="149"/>
    </row>
    <row r="66" spans="1:108" ht="17.25" customHeight="1">
      <c r="A66" s="11"/>
      <c r="B66" s="151" t="s">
        <v>49</v>
      </c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2"/>
      <c r="AS66" s="14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  <c r="BI66" s="151"/>
      <c r="BJ66" s="151"/>
      <c r="BK66" s="151"/>
      <c r="BL66" s="151"/>
      <c r="BM66" s="151"/>
      <c r="BN66" s="151"/>
      <c r="BO66" s="151"/>
      <c r="BP66" s="151"/>
      <c r="BQ66" s="151"/>
      <c r="BR66" s="151"/>
      <c r="BS66" s="152"/>
      <c r="BT66" s="167"/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9"/>
      <c r="CL66" s="167"/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9"/>
    </row>
    <row r="67" spans="1:108" ht="63.75" customHeight="1">
      <c r="A67" s="22"/>
      <c r="B67" s="135" t="s">
        <v>50</v>
      </c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6"/>
      <c r="AS67" s="7"/>
      <c r="AT67" s="135" t="s">
        <v>51</v>
      </c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35"/>
      <c r="BR67" s="135"/>
      <c r="BS67" s="136"/>
      <c r="BT67" s="141"/>
      <c r="BU67" s="142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2"/>
      <c r="CK67" s="143"/>
      <c r="CL67" s="141"/>
      <c r="CM67" s="142"/>
      <c r="CN67" s="142"/>
      <c r="CO67" s="142"/>
      <c r="CP67" s="142"/>
      <c r="CQ67" s="142"/>
      <c r="CR67" s="142"/>
      <c r="CS67" s="142"/>
      <c r="CT67" s="142"/>
      <c r="CU67" s="142"/>
      <c r="CV67" s="142"/>
      <c r="CW67" s="142"/>
      <c r="CX67" s="142"/>
      <c r="CY67" s="142"/>
      <c r="CZ67" s="142"/>
      <c r="DA67" s="142"/>
      <c r="DB67" s="142"/>
      <c r="DC67" s="142"/>
      <c r="DD67" s="143"/>
    </row>
    <row r="68" spans="1:108" ht="15.75">
      <c r="A68" s="23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8"/>
      <c r="AS68" s="16"/>
      <c r="AT68" s="164"/>
      <c r="AU68" s="164"/>
      <c r="AV68" s="164"/>
      <c r="AW68" s="164"/>
      <c r="AX68" s="164"/>
      <c r="AY68" s="164"/>
      <c r="AZ68" s="164"/>
      <c r="BA68" s="164"/>
      <c r="BB68" s="164"/>
      <c r="BC68" s="164"/>
      <c r="BD68" s="164"/>
      <c r="BE68" s="164"/>
      <c r="BF68" s="164"/>
      <c r="BG68" s="164"/>
      <c r="BH68" s="164"/>
      <c r="BI68" s="164"/>
      <c r="BJ68" s="164"/>
      <c r="BK68" s="164"/>
      <c r="BL68" s="164"/>
      <c r="BM68" s="164"/>
      <c r="BN68" s="164"/>
      <c r="BO68" s="164"/>
      <c r="BP68" s="164"/>
      <c r="BQ68" s="164"/>
      <c r="BR68" s="164"/>
      <c r="BS68" s="21"/>
      <c r="BT68" s="144"/>
      <c r="BU68" s="145"/>
      <c r="BV68" s="145"/>
      <c r="BW68" s="145"/>
      <c r="BX68" s="145"/>
      <c r="BY68" s="145"/>
      <c r="BZ68" s="145"/>
      <c r="CA68" s="145"/>
      <c r="CB68" s="145"/>
      <c r="CC68" s="145"/>
      <c r="CD68" s="145"/>
      <c r="CE68" s="145"/>
      <c r="CF68" s="145"/>
      <c r="CG68" s="145"/>
      <c r="CH68" s="145"/>
      <c r="CI68" s="145"/>
      <c r="CJ68" s="145"/>
      <c r="CK68" s="146"/>
      <c r="CL68" s="144"/>
      <c r="CM68" s="145"/>
      <c r="CN68" s="145"/>
      <c r="CO68" s="145"/>
      <c r="CP68" s="145"/>
      <c r="CQ68" s="145"/>
      <c r="CR68" s="145"/>
      <c r="CS68" s="145"/>
      <c r="CT68" s="145"/>
      <c r="CU68" s="145"/>
      <c r="CV68" s="145"/>
      <c r="CW68" s="145"/>
      <c r="CX68" s="145"/>
      <c r="CY68" s="145"/>
      <c r="CZ68" s="145"/>
      <c r="DA68" s="145"/>
      <c r="DB68" s="145"/>
      <c r="DC68" s="145"/>
      <c r="DD68" s="146"/>
    </row>
    <row r="69" spans="1:108" ht="15.75">
      <c r="A69" s="23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8"/>
      <c r="AS69" s="16"/>
      <c r="AT69" s="168"/>
      <c r="AU69" s="168"/>
      <c r="AV69" s="168"/>
      <c r="AW69" s="168"/>
      <c r="AX69" s="168"/>
      <c r="AY69" s="168"/>
      <c r="AZ69" s="168"/>
      <c r="BA69" s="168"/>
      <c r="BB69" s="168"/>
      <c r="BC69" s="168"/>
      <c r="BD69" s="168"/>
      <c r="BE69" s="168"/>
      <c r="BF69" s="168"/>
      <c r="BG69" s="168"/>
      <c r="BH69" s="19"/>
      <c r="BI69" s="19" t="s">
        <v>52</v>
      </c>
      <c r="BJ69" s="19"/>
      <c r="BK69" s="19"/>
      <c r="BL69" s="19"/>
      <c r="BM69" s="19"/>
      <c r="BN69" s="19"/>
      <c r="BO69" s="19"/>
      <c r="BP69" s="19"/>
      <c r="BQ69" s="19"/>
      <c r="BR69" s="19"/>
      <c r="BS69" s="21"/>
      <c r="BT69" s="144"/>
      <c r="BU69" s="145"/>
      <c r="BV69" s="145"/>
      <c r="BW69" s="145"/>
      <c r="BX69" s="145"/>
      <c r="BY69" s="145"/>
      <c r="BZ69" s="145"/>
      <c r="CA69" s="145"/>
      <c r="CB69" s="145"/>
      <c r="CC69" s="145"/>
      <c r="CD69" s="145"/>
      <c r="CE69" s="145"/>
      <c r="CF69" s="145"/>
      <c r="CG69" s="145"/>
      <c r="CH69" s="145"/>
      <c r="CI69" s="145"/>
      <c r="CJ69" s="145"/>
      <c r="CK69" s="146"/>
      <c r="CL69" s="144"/>
      <c r="CM69" s="145"/>
      <c r="CN69" s="145"/>
      <c r="CO69" s="145"/>
      <c r="CP69" s="145"/>
      <c r="CQ69" s="145"/>
      <c r="CR69" s="145"/>
      <c r="CS69" s="145"/>
      <c r="CT69" s="145"/>
      <c r="CU69" s="145"/>
      <c r="CV69" s="145"/>
      <c r="CW69" s="145"/>
      <c r="CX69" s="145"/>
      <c r="CY69" s="145"/>
      <c r="CZ69" s="145"/>
      <c r="DA69" s="145"/>
      <c r="DB69" s="145"/>
      <c r="DC69" s="145"/>
      <c r="DD69" s="146"/>
    </row>
    <row r="70" spans="1:108" ht="16.5" customHeight="1">
      <c r="A70" s="11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40"/>
      <c r="AS70" s="14"/>
      <c r="AT70" s="169" t="s">
        <v>53</v>
      </c>
      <c r="AU70" s="169"/>
      <c r="AV70" s="169"/>
      <c r="AW70" s="169"/>
      <c r="AX70" s="169"/>
      <c r="AY70" s="169"/>
      <c r="AZ70" s="169"/>
      <c r="BA70" s="169"/>
      <c r="BB70" s="169"/>
      <c r="BC70" s="169"/>
      <c r="BD70" s="169"/>
      <c r="BE70" s="169"/>
      <c r="BF70" s="169"/>
      <c r="BG70" s="169"/>
      <c r="BH70" s="169"/>
      <c r="BI70" s="169"/>
      <c r="BJ70" s="169"/>
      <c r="BK70" s="169"/>
      <c r="BL70" s="169"/>
      <c r="BM70" s="169"/>
      <c r="BN70" s="169"/>
      <c r="BO70" s="169"/>
      <c r="BP70" s="169"/>
      <c r="BQ70" s="169"/>
      <c r="BR70" s="169"/>
      <c r="BS70" s="170"/>
      <c r="BT70" s="147"/>
      <c r="BU70" s="148"/>
      <c r="BV70" s="148"/>
      <c r="BW70" s="148"/>
      <c r="BX70" s="148"/>
      <c r="BY70" s="148"/>
      <c r="BZ70" s="148"/>
      <c r="CA70" s="148"/>
      <c r="CB70" s="148"/>
      <c r="CC70" s="148"/>
      <c r="CD70" s="148"/>
      <c r="CE70" s="148"/>
      <c r="CF70" s="148"/>
      <c r="CG70" s="148"/>
      <c r="CH70" s="148"/>
      <c r="CI70" s="148"/>
      <c r="CJ70" s="148"/>
      <c r="CK70" s="149"/>
      <c r="CL70" s="147"/>
      <c r="CM70" s="148"/>
      <c r="CN70" s="148"/>
      <c r="CO70" s="148"/>
      <c r="CP70" s="148"/>
      <c r="CQ70" s="148"/>
      <c r="CR70" s="148"/>
      <c r="CS70" s="148"/>
      <c r="CT70" s="148"/>
      <c r="CU70" s="148"/>
      <c r="CV70" s="148"/>
      <c r="CW70" s="148"/>
      <c r="CX70" s="148"/>
      <c r="CY70" s="148"/>
      <c r="CZ70" s="148"/>
      <c r="DA70" s="148"/>
      <c r="DB70" s="148"/>
      <c r="DC70" s="148"/>
      <c r="DD70" s="149"/>
    </row>
    <row r="71" spans="1:108" ht="17.25" customHeight="1">
      <c r="A71" s="126" t="s">
        <v>54</v>
      </c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126"/>
      <c r="BM71" s="126"/>
      <c r="BN71" s="126"/>
      <c r="BO71" s="126"/>
      <c r="BP71" s="126"/>
      <c r="BQ71" s="126"/>
      <c r="BR71" s="126"/>
      <c r="BS71" s="126"/>
      <c r="BT71" s="126"/>
      <c r="BU71" s="126"/>
      <c r="BV71" s="126"/>
      <c r="BW71" s="126"/>
      <c r="BX71" s="126"/>
      <c r="BY71" s="126"/>
      <c r="BZ71" s="126"/>
      <c r="CA71" s="126"/>
      <c r="CB71" s="126"/>
      <c r="CC71" s="126"/>
      <c r="CD71" s="126"/>
      <c r="CE71" s="126"/>
      <c r="CF71" s="126"/>
      <c r="CG71" s="126"/>
      <c r="CH71" s="126"/>
      <c r="CI71" s="126"/>
      <c r="CJ71" s="126"/>
      <c r="CK71" s="126"/>
      <c r="CL71" s="126"/>
      <c r="CM71" s="126"/>
      <c r="CN71" s="126"/>
      <c r="CO71" s="126"/>
      <c r="CP71" s="126"/>
      <c r="CQ71" s="126"/>
      <c r="CR71" s="126"/>
      <c r="CS71" s="126"/>
      <c r="CT71" s="126"/>
      <c r="CU71" s="126"/>
      <c r="CV71" s="126"/>
      <c r="CW71" s="126"/>
      <c r="CX71" s="126"/>
      <c r="CY71" s="126"/>
      <c r="CZ71" s="126"/>
      <c r="DA71" s="126"/>
      <c r="DB71" s="126"/>
      <c r="DC71" s="126"/>
      <c r="DD71" s="126"/>
    </row>
    <row r="72" spans="1:108" ht="15.75" customHeight="1">
      <c r="A72" s="7"/>
      <c r="B72" s="135" t="s">
        <v>55</v>
      </c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6"/>
      <c r="AS72" s="7"/>
      <c r="AT72" s="153"/>
      <c r="AU72" s="153"/>
      <c r="AV72" s="153"/>
      <c r="AW72" s="153"/>
      <c r="AX72" s="153"/>
      <c r="AY72" s="153"/>
      <c r="AZ72" s="8"/>
      <c r="BA72" s="157" t="s">
        <v>24</v>
      </c>
      <c r="BB72" s="157"/>
      <c r="BC72" s="157"/>
      <c r="BD72" s="157"/>
      <c r="BE72" s="157"/>
      <c r="BF72" s="157"/>
      <c r="BG72" s="157"/>
      <c r="BH72" s="157"/>
      <c r="BI72" s="157"/>
      <c r="BJ72" s="157"/>
      <c r="BK72" s="157"/>
      <c r="BL72" s="157"/>
      <c r="BM72" s="157"/>
      <c r="BN72" s="157"/>
      <c r="BO72" s="157"/>
      <c r="BP72" s="157"/>
      <c r="BQ72" s="157"/>
      <c r="BR72" s="157"/>
      <c r="BS72" s="158"/>
      <c r="BT72" s="141"/>
      <c r="BU72" s="142"/>
      <c r="BV72" s="142"/>
      <c r="BW72" s="142"/>
      <c r="BX72" s="142"/>
      <c r="BY72" s="142"/>
      <c r="BZ72" s="142"/>
      <c r="CA72" s="142"/>
      <c r="CB72" s="142"/>
      <c r="CC72" s="142"/>
      <c r="CD72" s="142"/>
      <c r="CE72" s="142"/>
      <c r="CF72" s="142"/>
      <c r="CG72" s="142"/>
      <c r="CH72" s="142"/>
      <c r="CI72" s="142"/>
      <c r="CJ72" s="142"/>
      <c r="CK72" s="143"/>
      <c r="CL72" s="141"/>
      <c r="CM72" s="142"/>
      <c r="CN72" s="142"/>
      <c r="CO72" s="142"/>
      <c r="CP72" s="142"/>
      <c r="CQ72" s="142"/>
      <c r="CR72" s="142"/>
      <c r="CS72" s="142"/>
      <c r="CT72" s="142"/>
      <c r="CU72" s="142"/>
      <c r="CV72" s="142"/>
      <c r="CW72" s="142"/>
      <c r="CX72" s="142"/>
      <c r="CY72" s="142"/>
      <c r="CZ72" s="142"/>
      <c r="DA72" s="142"/>
      <c r="DB72" s="142"/>
      <c r="DC72" s="142"/>
      <c r="DD72" s="143"/>
    </row>
    <row r="73" spans="1:108" ht="17.25" customHeight="1">
      <c r="A73" s="11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40"/>
      <c r="AS73" s="154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  <c r="BG73" s="155"/>
      <c r="BH73" s="155"/>
      <c r="BI73" s="155"/>
      <c r="BJ73" s="155"/>
      <c r="BK73" s="155"/>
      <c r="BL73" s="155"/>
      <c r="BM73" s="155"/>
      <c r="BN73" s="155"/>
      <c r="BO73" s="155"/>
      <c r="BP73" s="155"/>
      <c r="BQ73" s="155"/>
      <c r="BR73" s="155"/>
      <c r="BS73" s="156"/>
      <c r="BT73" s="147"/>
      <c r="BU73" s="148"/>
      <c r="BV73" s="148"/>
      <c r="BW73" s="148"/>
      <c r="BX73" s="148"/>
      <c r="BY73" s="148"/>
      <c r="BZ73" s="148"/>
      <c r="CA73" s="148"/>
      <c r="CB73" s="148"/>
      <c r="CC73" s="148"/>
      <c r="CD73" s="148"/>
      <c r="CE73" s="148"/>
      <c r="CF73" s="148"/>
      <c r="CG73" s="148"/>
      <c r="CH73" s="148"/>
      <c r="CI73" s="148"/>
      <c r="CJ73" s="148"/>
      <c r="CK73" s="149"/>
      <c r="CL73" s="147"/>
      <c r="CM73" s="148"/>
      <c r="CN73" s="148"/>
      <c r="CO73" s="148"/>
      <c r="CP73" s="148"/>
      <c r="CQ73" s="148"/>
      <c r="CR73" s="148"/>
      <c r="CS73" s="148"/>
      <c r="CT73" s="148"/>
      <c r="CU73" s="148"/>
      <c r="CV73" s="148"/>
      <c r="CW73" s="148"/>
      <c r="CX73" s="148"/>
      <c r="CY73" s="148"/>
      <c r="CZ73" s="148"/>
      <c r="DA73" s="148"/>
      <c r="DB73" s="148"/>
      <c r="DC73" s="148"/>
      <c r="DD73" s="149"/>
    </row>
    <row r="74" spans="1:108" ht="64.5" customHeight="1">
      <c r="A74" s="126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 t="s">
        <v>14</v>
      </c>
      <c r="AT74" s="126"/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  <c r="BE74" s="126"/>
      <c r="BF74" s="126"/>
      <c r="BG74" s="126"/>
      <c r="BH74" s="126"/>
      <c r="BI74" s="126"/>
      <c r="BJ74" s="126"/>
      <c r="BK74" s="126"/>
      <c r="BL74" s="126"/>
      <c r="BM74" s="126"/>
      <c r="BN74" s="126"/>
      <c r="BO74" s="126"/>
      <c r="BP74" s="126"/>
      <c r="BQ74" s="126"/>
      <c r="BR74" s="126"/>
      <c r="BS74" s="126"/>
      <c r="BT74" s="126" t="s">
        <v>15</v>
      </c>
      <c r="BU74" s="126"/>
      <c r="BV74" s="126"/>
      <c r="BW74" s="126"/>
      <c r="BX74" s="126"/>
      <c r="BY74" s="126"/>
      <c r="BZ74" s="126"/>
      <c r="CA74" s="126"/>
      <c r="CB74" s="126"/>
      <c r="CC74" s="126"/>
      <c r="CD74" s="126"/>
      <c r="CE74" s="126"/>
      <c r="CF74" s="126"/>
      <c r="CG74" s="126"/>
      <c r="CH74" s="126"/>
      <c r="CI74" s="126"/>
      <c r="CJ74" s="126"/>
      <c r="CK74" s="126"/>
      <c r="CL74" s="126" t="s">
        <v>16</v>
      </c>
      <c r="CM74" s="126"/>
      <c r="CN74" s="126"/>
      <c r="CO74" s="126"/>
      <c r="CP74" s="126"/>
      <c r="CQ74" s="126"/>
      <c r="CR74" s="126"/>
      <c r="CS74" s="126"/>
      <c r="CT74" s="126"/>
      <c r="CU74" s="126"/>
      <c r="CV74" s="126"/>
      <c r="CW74" s="126"/>
      <c r="CX74" s="126"/>
      <c r="CY74" s="126"/>
      <c r="CZ74" s="126"/>
      <c r="DA74" s="126"/>
      <c r="DB74" s="126"/>
      <c r="DC74" s="126"/>
      <c r="DD74" s="126"/>
    </row>
    <row r="75" spans="1:108" ht="17.25" customHeight="1">
      <c r="A75" s="126" t="s">
        <v>56</v>
      </c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  <c r="AW75" s="126"/>
      <c r="AX75" s="126"/>
      <c r="AY75" s="126"/>
      <c r="AZ75" s="126"/>
      <c r="BA75" s="126"/>
      <c r="BB75" s="126"/>
      <c r="BC75" s="126"/>
      <c r="BD75" s="126"/>
      <c r="BE75" s="126"/>
      <c r="BF75" s="126"/>
      <c r="BG75" s="126"/>
      <c r="BH75" s="126"/>
      <c r="BI75" s="126"/>
      <c r="BJ75" s="126"/>
      <c r="BK75" s="126"/>
      <c r="BL75" s="126"/>
      <c r="BM75" s="126"/>
      <c r="BN75" s="126"/>
      <c r="BO75" s="126"/>
      <c r="BP75" s="126"/>
      <c r="BQ75" s="126"/>
      <c r="BR75" s="126"/>
      <c r="BS75" s="126"/>
      <c r="BT75" s="126"/>
      <c r="BU75" s="126"/>
      <c r="BV75" s="126"/>
      <c r="BW75" s="126"/>
      <c r="BX75" s="126"/>
      <c r="BY75" s="126"/>
      <c r="BZ75" s="126"/>
      <c r="CA75" s="126"/>
      <c r="CB75" s="126"/>
      <c r="CC75" s="126"/>
      <c r="CD75" s="126"/>
      <c r="CE75" s="126"/>
      <c r="CF75" s="126"/>
      <c r="CG75" s="126"/>
      <c r="CH75" s="126"/>
      <c r="CI75" s="126"/>
      <c r="CJ75" s="126"/>
      <c r="CK75" s="126"/>
      <c r="CL75" s="126"/>
      <c r="CM75" s="126"/>
      <c r="CN75" s="126"/>
      <c r="CO75" s="126"/>
      <c r="CP75" s="126"/>
      <c r="CQ75" s="126"/>
      <c r="CR75" s="126"/>
      <c r="CS75" s="126"/>
      <c r="CT75" s="126"/>
      <c r="CU75" s="126"/>
      <c r="CV75" s="126"/>
      <c r="CW75" s="126"/>
      <c r="CX75" s="126"/>
      <c r="CY75" s="126"/>
      <c r="CZ75" s="126"/>
      <c r="DA75" s="126"/>
      <c r="DB75" s="126"/>
      <c r="DC75" s="126"/>
      <c r="DD75" s="126"/>
    </row>
    <row r="76" spans="1:108" ht="32.25" customHeight="1">
      <c r="A76" s="7"/>
      <c r="B76" s="135" t="s">
        <v>57</v>
      </c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6"/>
      <c r="AS76" s="7"/>
      <c r="AT76" s="135" t="s">
        <v>58</v>
      </c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5"/>
      <c r="BL76" s="135"/>
      <c r="BM76" s="135"/>
      <c r="BN76" s="135"/>
      <c r="BO76" s="135"/>
      <c r="BP76" s="135"/>
      <c r="BQ76" s="135"/>
      <c r="BR76" s="135"/>
      <c r="BS76" s="136"/>
      <c r="BT76" s="141"/>
      <c r="BU76" s="142"/>
      <c r="BV76" s="142"/>
      <c r="BW76" s="142"/>
      <c r="BX76" s="142"/>
      <c r="BY76" s="142"/>
      <c r="BZ76" s="142"/>
      <c r="CA76" s="142"/>
      <c r="CB76" s="142"/>
      <c r="CC76" s="142"/>
      <c r="CD76" s="142"/>
      <c r="CE76" s="142"/>
      <c r="CF76" s="142"/>
      <c r="CG76" s="142"/>
      <c r="CH76" s="142"/>
      <c r="CI76" s="142"/>
      <c r="CJ76" s="142"/>
      <c r="CK76" s="143"/>
      <c r="CL76" s="141"/>
      <c r="CM76" s="142"/>
      <c r="CN76" s="142"/>
      <c r="CO76" s="142"/>
      <c r="CP76" s="142"/>
      <c r="CQ76" s="142"/>
      <c r="CR76" s="142"/>
      <c r="CS76" s="142"/>
      <c r="CT76" s="142"/>
      <c r="CU76" s="142"/>
      <c r="CV76" s="142"/>
      <c r="CW76" s="142"/>
      <c r="CX76" s="142"/>
      <c r="CY76" s="142"/>
      <c r="CZ76" s="142"/>
      <c r="DA76" s="142"/>
      <c r="DB76" s="142"/>
      <c r="DC76" s="142"/>
      <c r="DD76" s="143"/>
    </row>
    <row r="77" spans="1:108" ht="15" customHeight="1">
      <c r="A77" s="16"/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8"/>
      <c r="AS77" s="16"/>
      <c r="AT77" s="17" t="s">
        <v>59</v>
      </c>
      <c r="AU77" s="17"/>
      <c r="AV77" s="17"/>
      <c r="AW77" s="17"/>
      <c r="AX77" s="17"/>
      <c r="AY77" s="17"/>
      <c r="AZ77" s="18"/>
      <c r="BA77" s="19"/>
      <c r="BB77" s="19"/>
      <c r="BC77" s="19"/>
      <c r="BD77" s="150"/>
      <c r="BE77" s="150"/>
      <c r="BF77" s="150"/>
      <c r="BG77" s="150"/>
      <c r="BH77" s="150"/>
      <c r="BI77" s="150"/>
      <c r="BJ77" s="150"/>
      <c r="BK77" s="19"/>
      <c r="BL77" s="19" t="s">
        <v>60</v>
      </c>
      <c r="BN77" s="19"/>
      <c r="BO77" s="19"/>
      <c r="BP77" s="19"/>
      <c r="BQ77" s="19"/>
      <c r="BR77" s="19"/>
      <c r="BS77" s="21"/>
      <c r="BT77" s="144"/>
      <c r="BU77" s="145"/>
      <c r="BV77" s="145"/>
      <c r="BW77" s="145"/>
      <c r="BX77" s="145"/>
      <c r="BY77" s="145"/>
      <c r="BZ77" s="145"/>
      <c r="CA77" s="145"/>
      <c r="CB77" s="145"/>
      <c r="CC77" s="145"/>
      <c r="CD77" s="145"/>
      <c r="CE77" s="145"/>
      <c r="CF77" s="145"/>
      <c r="CG77" s="145"/>
      <c r="CH77" s="145"/>
      <c r="CI77" s="145"/>
      <c r="CJ77" s="145"/>
      <c r="CK77" s="146"/>
      <c r="CL77" s="144"/>
      <c r="CM77" s="145"/>
      <c r="CN77" s="145"/>
      <c r="CO77" s="145"/>
      <c r="CP77" s="145"/>
      <c r="CQ77" s="145"/>
      <c r="CR77" s="145"/>
      <c r="CS77" s="145"/>
      <c r="CT77" s="145"/>
      <c r="CU77" s="145"/>
      <c r="CV77" s="145"/>
      <c r="CW77" s="145"/>
      <c r="CX77" s="145"/>
      <c r="CY77" s="145"/>
      <c r="CZ77" s="145"/>
      <c r="DA77" s="145"/>
      <c r="DB77" s="145"/>
      <c r="DC77" s="145"/>
      <c r="DD77" s="146"/>
    </row>
    <row r="78" spans="1:108" ht="47.25" customHeight="1">
      <c r="A78" s="16"/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8"/>
      <c r="AS78" s="16"/>
      <c r="AT78" s="137" t="s">
        <v>61</v>
      </c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8"/>
      <c r="BT78" s="144"/>
      <c r="BU78" s="145"/>
      <c r="BV78" s="145"/>
      <c r="BW78" s="145"/>
      <c r="BX78" s="145"/>
      <c r="BY78" s="145"/>
      <c r="BZ78" s="145"/>
      <c r="CA78" s="145"/>
      <c r="CB78" s="145"/>
      <c r="CC78" s="145"/>
      <c r="CD78" s="145"/>
      <c r="CE78" s="145"/>
      <c r="CF78" s="145"/>
      <c r="CG78" s="145"/>
      <c r="CH78" s="145"/>
      <c r="CI78" s="145"/>
      <c r="CJ78" s="145"/>
      <c r="CK78" s="146"/>
      <c r="CL78" s="144"/>
      <c r="CM78" s="145"/>
      <c r="CN78" s="145"/>
      <c r="CO78" s="145"/>
      <c r="CP78" s="145"/>
      <c r="CQ78" s="145"/>
      <c r="CR78" s="145"/>
      <c r="CS78" s="145"/>
      <c r="CT78" s="145"/>
      <c r="CU78" s="145"/>
      <c r="CV78" s="145"/>
      <c r="CW78" s="145"/>
      <c r="CX78" s="145"/>
      <c r="CY78" s="145"/>
      <c r="CZ78" s="145"/>
      <c r="DA78" s="145"/>
      <c r="DB78" s="145"/>
      <c r="DC78" s="145"/>
      <c r="DD78" s="146"/>
    </row>
    <row r="79" spans="1:108" ht="15.75" customHeight="1">
      <c r="A79" s="16"/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8"/>
      <c r="AS79" s="16"/>
      <c r="AT79" s="17" t="s">
        <v>62</v>
      </c>
      <c r="AU79" s="17"/>
      <c r="AV79" s="17"/>
      <c r="AW79" s="17"/>
      <c r="AX79" s="17"/>
      <c r="AY79" s="17"/>
      <c r="AZ79" s="18"/>
      <c r="BA79" s="19"/>
      <c r="BB79" s="19"/>
      <c r="BC79" s="19"/>
      <c r="BD79" s="18"/>
      <c r="BE79" s="150"/>
      <c r="BF79" s="150"/>
      <c r="BG79" s="150"/>
      <c r="BH79" s="150"/>
      <c r="BI79" s="150"/>
      <c r="BJ79" s="150"/>
      <c r="BK79" s="19"/>
      <c r="BL79" s="19" t="s">
        <v>60</v>
      </c>
      <c r="BN79" s="19"/>
      <c r="BO79" s="19"/>
      <c r="BP79" s="19"/>
      <c r="BQ79" s="19"/>
      <c r="BR79" s="19"/>
      <c r="BS79" s="21"/>
      <c r="BT79" s="144"/>
      <c r="BU79" s="145"/>
      <c r="BV79" s="145"/>
      <c r="BW79" s="145"/>
      <c r="BX79" s="145"/>
      <c r="BY79" s="145"/>
      <c r="BZ79" s="145"/>
      <c r="CA79" s="145"/>
      <c r="CB79" s="145"/>
      <c r="CC79" s="145"/>
      <c r="CD79" s="145"/>
      <c r="CE79" s="145"/>
      <c r="CF79" s="145"/>
      <c r="CG79" s="145"/>
      <c r="CH79" s="145"/>
      <c r="CI79" s="145"/>
      <c r="CJ79" s="145"/>
      <c r="CK79" s="146"/>
      <c r="CL79" s="144"/>
      <c r="CM79" s="145"/>
      <c r="CN79" s="145"/>
      <c r="CO79" s="145"/>
      <c r="CP79" s="145"/>
      <c r="CQ79" s="145"/>
      <c r="CR79" s="145"/>
      <c r="CS79" s="145"/>
      <c r="CT79" s="145"/>
      <c r="CU79" s="145"/>
      <c r="CV79" s="145"/>
      <c r="CW79" s="145"/>
      <c r="CX79" s="145"/>
      <c r="CY79" s="145"/>
      <c r="CZ79" s="145"/>
      <c r="DA79" s="145"/>
      <c r="DB79" s="145"/>
      <c r="DC79" s="145"/>
      <c r="DD79" s="146"/>
    </row>
    <row r="80" spans="1:108" ht="63.75" customHeight="1">
      <c r="A80" s="16"/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8"/>
      <c r="AS80" s="16"/>
      <c r="AT80" s="137" t="s">
        <v>63</v>
      </c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8"/>
      <c r="BT80" s="144"/>
      <c r="BU80" s="145"/>
      <c r="BV80" s="145"/>
      <c r="BW80" s="145"/>
      <c r="BX80" s="145"/>
      <c r="BY80" s="145"/>
      <c r="BZ80" s="145"/>
      <c r="CA80" s="145"/>
      <c r="CB80" s="145"/>
      <c r="CC80" s="145"/>
      <c r="CD80" s="145"/>
      <c r="CE80" s="145"/>
      <c r="CF80" s="145"/>
      <c r="CG80" s="145"/>
      <c r="CH80" s="145"/>
      <c r="CI80" s="145"/>
      <c r="CJ80" s="145"/>
      <c r="CK80" s="146"/>
      <c r="CL80" s="144"/>
      <c r="CM80" s="145"/>
      <c r="CN80" s="145"/>
      <c r="CO80" s="145"/>
      <c r="CP80" s="145"/>
      <c r="CQ80" s="145"/>
      <c r="CR80" s="145"/>
      <c r="CS80" s="145"/>
      <c r="CT80" s="145"/>
      <c r="CU80" s="145"/>
      <c r="CV80" s="145"/>
      <c r="CW80" s="145"/>
      <c r="CX80" s="145"/>
      <c r="CY80" s="145"/>
      <c r="CZ80" s="145"/>
      <c r="DA80" s="145"/>
      <c r="DB80" s="145"/>
      <c r="DC80" s="145"/>
      <c r="DD80" s="146"/>
    </row>
    <row r="81" spans="1:108" ht="15.75" customHeight="1">
      <c r="A81" s="16"/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8"/>
      <c r="AS81" s="16"/>
      <c r="AT81" s="17" t="s">
        <v>64</v>
      </c>
      <c r="AU81" s="17"/>
      <c r="AV81" s="17"/>
      <c r="AW81" s="17"/>
      <c r="AX81" s="17"/>
      <c r="AY81" s="17"/>
      <c r="AZ81" s="18"/>
      <c r="BA81" s="19"/>
      <c r="BB81" s="19"/>
      <c r="BC81" s="19"/>
      <c r="BD81" s="18"/>
      <c r="BE81" s="150"/>
      <c r="BF81" s="150"/>
      <c r="BG81" s="150"/>
      <c r="BH81" s="150"/>
      <c r="BI81" s="150"/>
      <c r="BJ81" s="150"/>
      <c r="BK81" s="19"/>
      <c r="BL81" s="19" t="s">
        <v>60</v>
      </c>
      <c r="BN81" s="19"/>
      <c r="BO81" s="19"/>
      <c r="BP81" s="19"/>
      <c r="BQ81" s="19"/>
      <c r="BR81" s="19"/>
      <c r="BS81" s="21"/>
      <c r="BT81" s="144"/>
      <c r="BU81" s="145"/>
      <c r="BV81" s="145"/>
      <c r="BW81" s="145"/>
      <c r="BX81" s="145"/>
      <c r="BY81" s="145"/>
      <c r="BZ81" s="145"/>
      <c r="CA81" s="145"/>
      <c r="CB81" s="145"/>
      <c r="CC81" s="145"/>
      <c r="CD81" s="145"/>
      <c r="CE81" s="145"/>
      <c r="CF81" s="145"/>
      <c r="CG81" s="145"/>
      <c r="CH81" s="145"/>
      <c r="CI81" s="145"/>
      <c r="CJ81" s="145"/>
      <c r="CK81" s="146"/>
      <c r="CL81" s="144"/>
      <c r="CM81" s="145"/>
      <c r="CN81" s="145"/>
      <c r="CO81" s="145"/>
      <c r="CP81" s="145"/>
      <c r="CQ81" s="145"/>
      <c r="CR81" s="145"/>
      <c r="CS81" s="145"/>
      <c r="CT81" s="145"/>
      <c r="CU81" s="145"/>
      <c r="CV81" s="145"/>
      <c r="CW81" s="145"/>
      <c r="CX81" s="145"/>
      <c r="CY81" s="145"/>
      <c r="CZ81" s="145"/>
      <c r="DA81" s="145"/>
      <c r="DB81" s="145"/>
      <c r="DC81" s="145"/>
      <c r="DD81" s="146"/>
    </row>
    <row r="82" spans="1:108" ht="95.25" customHeight="1">
      <c r="A82" s="16"/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8"/>
      <c r="AS82" s="16"/>
      <c r="AT82" s="137" t="s">
        <v>65</v>
      </c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8"/>
      <c r="BT82" s="144"/>
      <c r="BU82" s="145"/>
      <c r="BV82" s="145"/>
      <c r="BW82" s="145"/>
      <c r="BX82" s="145"/>
      <c r="BY82" s="145"/>
      <c r="BZ82" s="145"/>
      <c r="CA82" s="145"/>
      <c r="CB82" s="145"/>
      <c r="CC82" s="145"/>
      <c r="CD82" s="145"/>
      <c r="CE82" s="145"/>
      <c r="CF82" s="145"/>
      <c r="CG82" s="145"/>
      <c r="CH82" s="145"/>
      <c r="CI82" s="145"/>
      <c r="CJ82" s="145"/>
      <c r="CK82" s="146"/>
      <c r="CL82" s="144"/>
      <c r="CM82" s="145"/>
      <c r="CN82" s="145"/>
      <c r="CO82" s="145"/>
      <c r="CP82" s="145"/>
      <c r="CQ82" s="145"/>
      <c r="CR82" s="145"/>
      <c r="CS82" s="145"/>
      <c r="CT82" s="145"/>
      <c r="CU82" s="145"/>
      <c r="CV82" s="145"/>
      <c r="CW82" s="145"/>
      <c r="CX82" s="145"/>
      <c r="CY82" s="145"/>
      <c r="CZ82" s="145"/>
      <c r="DA82" s="145"/>
      <c r="DB82" s="145"/>
      <c r="DC82" s="145"/>
      <c r="DD82" s="146"/>
    </row>
    <row r="83" spans="1:108" ht="15.75" customHeight="1">
      <c r="A83" s="16"/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8"/>
      <c r="AS83" s="16"/>
      <c r="AT83" s="150"/>
      <c r="AU83" s="150"/>
      <c r="AV83" s="150"/>
      <c r="AW83" s="150"/>
      <c r="AX83" s="150"/>
      <c r="AY83" s="150"/>
      <c r="AZ83" s="18"/>
      <c r="BA83" s="171" t="s">
        <v>24</v>
      </c>
      <c r="BB83" s="171"/>
      <c r="BC83" s="171"/>
      <c r="BD83" s="171"/>
      <c r="BE83" s="171"/>
      <c r="BF83" s="171"/>
      <c r="BG83" s="171"/>
      <c r="BH83" s="171"/>
      <c r="BI83" s="171"/>
      <c r="BJ83" s="171"/>
      <c r="BK83" s="171"/>
      <c r="BL83" s="171"/>
      <c r="BM83" s="171"/>
      <c r="BN83" s="171"/>
      <c r="BO83" s="171"/>
      <c r="BP83" s="171"/>
      <c r="BQ83" s="171"/>
      <c r="BR83" s="171"/>
      <c r="BS83" s="172"/>
      <c r="BT83" s="144"/>
      <c r="BU83" s="145"/>
      <c r="BV83" s="145"/>
      <c r="BW83" s="145"/>
      <c r="BX83" s="145"/>
      <c r="BY83" s="145"/>
      <c r="BZ83" s="145"/>
      <c r="CA83" s="145"/>
      <c r="CB83" s="145"/>
      <c r="CC83" s="145"/>
      <c r="CD83" s="145"/>
      <c r="CE83" s="145"/>
      <c r="CF83" s="145"/>
      <c r="CG83" s="145"/>
      <c r="CH83" s="145"/>
      <c r="CI83" s="145"/>
      <c r="CJ83" s="145"/>
      <c r="CK83" s="146"/>
      <c r="CL83" s="144"/>
      <c r="CM83" s="145"/>
      <c r="CN83" s="145"/>
      <c r="CO83" s="145"/>
      <c r="CP83" s="145"/>
      <c r="CQ83" s="145"/>
      <c r="CR83" s="145"/>
      <c r="CS83" s="145"/>
      <c r="CT83" s="145"/>
      <c r="CU83" s="145"/>
      <c r="CV83" s="145"/>
      <c r="CW83" s="145"/>
      <c r="CX83" s="145"/>
      <c r="CY83" s="145"/>
      <c r="CZ83" s="145"/>
      <c r="DA83" s="145"/>
      <c r="DB83" s="145"/>
      <c r="DC83" s="145"/>
      <c r="DD83" s="146"/>
    </row>
    <row r="84" spans="1:108" ht="3" customHeight="1">
      <c r="A84" s="11"/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40"/>
      <c r="AS84" s="14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3"/>
      <c r="BT84" s="147"/>
      <c r="BU84" s="148"/>
      <c r="BV84" s="148"/>
      <c r="BW84" s="148"/>
      <c r="BX84" s="148"/>
      <c r="BY84" s="148"/>
      <c r="BZ84" s="148"/>
      <c r="CA84" s="148"/>
      <c r="CB84" s="148"/>
      <c r="CC84" s="148"/>
      <c r="CD84" s="148"/>
      <c r="CE84" s="148"/>
      <c r="CF84" s="148"/>
      <c r="CG84" s="148"/>
      <c r="CH84" s="148"/>
      <c r="CI84" s="148"/>
      <c r="CJ84" s="148"/>
      <c r="CK84" s="149"/>
      <c r="CL84" s="147"/>
      <c r="CM84" s="148"/>
      <c r="CN84" s="148"/>
      <c r="CO84" s="148"/>
      <c r="CP84" s="148"/>
      <c r="CQ84" s="148"/>
      <c r="CR84" s="148"/>
      <c r="CS84" s="148"/>
      <c r="CT84" s="148"/>
      <c r="CU84" s="148"/>
      <c r="CV84" s="148"/>
      <c r="CW84" s="148"/>
      <c r="CX84" s="148"/>
      <c r="CY84" s="148"/>
      <c r="CZ84" s="148"/>
      <c r="DA84" s="148"/>
      <c r="DB84" s="148"/>
      <c r="DC84" s="148"/>
      <c r="DD84" s="149"/>
    </row>
    <row r="85" spans="1:108" ht="32.25" customHeight="1">
      <c r="A85" s="11"/>
      <c r="B85" s="151" t="s">
        <v>66</v>
      </c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2"/>
      <c r="AS85" s="14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  <c r="BI85" s="151"/>
      <c r="BJ85" s="151"/>
      <c r="BK85" s="151"/>
      <c r="BL85" s="151"/>
      <c r="BM85" s="151"/>
      <c r="BN85" s="151"/>
      <c r="BO85" s="151"/>
      <c r="BP85" s="151"/>
      <c r="BQ85" s="151"/>
      <c r="BR85" s="151"/>
      <c r="BS85" s="152"/>
      <c r="BT85" s="167"/>
      <c r="BU85" s="128"/>
      <c r="BV85" s="128"/>
      <c r="BW85" s="128"/>
      <c r="BX85" s="128"/>
      <c r="BY85" s="128"/>
      <c r="BZ85" s="128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9"/>
      <c r="CL85" s="167"/>
      <c r="CM85" s="128"/>
      <c r="CN85" s="128"/>
      <c r="CO85" s="128"/>
      <c r="CP85" s="128"/>
      <c r="CQ85" s="128"/>
      <c r="CR85" s="128"/>
      <c r="CS85" s="128"/>
      <c r="CT85" s="128"/>
      <c r="CU85" s="128"/>
      <c r="CV85" s="128"/>
      <c r="CW85" s="128"/>
      <c r="CX85" s="128"/>
      <c r="CY85" s="128"/>
      <c r="CZ85" s="128"/>
      <c r="DA85" s="128"/>
      <c r="DB85" s="128"/>
      <c r="DC85" s="128"/>
      <c r="DD85" s="129"/>
    </row>
    <row r="86" spans="1:108" ht="48" customHeight="1">
      <c r="A86" s="7"/>
      <c r="B86" s="135" t="s">
        <v>67</v>
      </c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6"/>
      <c r="AS86" s="7"/>
      <c r="AT86" s="135" t="s">
        <v>68</v>
      </c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6"/>
      <c r="BT86" s="141"/>
      <c r="BU86" s="142"/>
      <c r="BV86" s="142"/>
      <c r="BW86" s="142"/>
      <c r="BX86" s="142"/>
      <c r="BY86" s="142"/>
      <c r="BZ86" s="142"/>
      <c r="CA86" s="142"/>
      <c r="CB86" s="142"/>
      <c r="CC86" s="142"/>
      <c r="CD86" s="142"/>
      <c r="CE86" s="142"/>
      <c r="CF86" s="142"/>
      <c r="CG86" s="142"/>
      <c r="CH86" s="142"/>
      <c r="CI86" s="142"/>
      <c r="CJ86" s="142"/>
      <c r="CK86" s="143"/>
      <c r="CL86" s="141"/>
      <c r="CM86" s="142"/>
      <c r="CN86" s="142"/>
      <c r="CO86" s="142"/>
      <c r="CP86" s="142"/>
      <c r="CQ86" s="142"/>
      <c r="CR86" s="142"/>
      <c r="CS86" s="142"/>
      <c r="CT86" s="142"/>
      <c r="CU86" s="142"/>
      <c r="CV86" s="142"/>
      <c r="CW86" s="142"/>
      <c r="CX86" s="142"/>
      <c r="CY86" s="142"/>
      <c r="CZ86" s="142"/>
      <c r="DA86" s="142"/>
      <c r="DB86" s="142"/>
      <c r="DC86" s="142"/>
      <c r="DD86" s="143"/>
    </row>
    <row r="87" spans="1:108" ht="15.75">
      <c r="A87" s="16"/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8"/>
      <c r="AS87" s="16"/>
      <c r="AT87" s="17" t="s">
        <v>69</v>
      </c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50"/>
      <c r="BK87" s="150"/>
      <c r="BL87" s="150"/>
      <c r="BM87" s="150"/>
      <c r="BN87" s="17"/>
      <c r="BO87" s="17" t="s">
        <v>70</v>
      </c>
      <c r="BP87" s="17"/>
      <c r="BQ87" s="17"/>
      <c r="BR87" s="17"/>
      <c r="BS87" s="24"/>
      <c r="BT87" s="144"/>
      <c r="BU87" s="145"/>
      <c r="BV87" s="145"/>
      <c r="BW87" s="145"/>
      <c r="BX87" s="145"/>
      <c r="BY87" s="145"/>
      <c r="BZ87" s="145"/>
      <c r="CA87" s="145"/>
      <c r="CB87" s="145"/>
      <c r="CC87" s="145"/>
      <c r="CD87" s="145"/>
      <c r="CE87" s="145"/>
      <c r="CF87" s="145"/>
      <c r="CG87" s="145"/>
      <c r="CH87" s="145"/>
      <c r="CI87" s="145"/>
      <c r="CJ87" s="145"/>
      <c r="CK87" s="146"/>
      <c r="CL87" s="144"/>
      <c r="CM87" s="145"/>
      <c r="CN87" s="145"/>
      <c r="CO87" s="145"/>
      <c r="CP87" s="145"/>
      <c r="CQ87" s="145"/>
      <c r="CR87" s="145"/>
      <c r="CS87" s="145"/>
      <c r="CT87" s="145"/>
      <c r="CU87" s="145"/>
      <c r="CV87" s="145"/>
      <c r="CW87" s="145"/>
      <c r="CX87" s="145"/>
      <c r="CY87" s="145"/>
      <c r="CZ87" s="145"/>
      <c r="DA87" s="145"/>
      <c r="DB87" s="145"/>
      <c r="DC87" s="145"/>
      <c r="DD87" s="146"/>
    </row>
    <row r="88" spans="1:108" ht="3.75" customHeight="1">
      <c r="A88" s="11"/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40"/>
      <c r="AS88" s="14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3"/>
      <c r="BT88" s="147"/>
      <c r="BU88" s="148"/>
      <c r="BV88" s="148"/>
      <c r="BW88" s="148"/>
      <c r="BX88" s="148"/>
      <c r="BY88" s="148"/>
      <c r="BZ88" s="148"/>
      <c r="CA88" s="148"/>
      <c r="CB88" s="148"/>
      <c r="CC88" s="148"/>
      <c r="CD88" s="148"/>
      <c r="CE88" s="148"/>
      <c r="CF88" s="148"/>
      <c r="CG88" s="148"/>
      <c r="CH88" s="148"/>
      <c r="CI88" s="148"/>
      <c r="CJ88" s="148"/>
      <c r="CK88" s="149"/>
      <c r="CL88" s="147"/>
      <c r="CM88" s="148"/>
      <c r="CN88" s="148"/>
      <c r="CO88" s="148"/>
      <c r="CP88" s="148"/>
      <c r="CQ88" s="148"/>
      <c r="CR88" s="148"/>
      <c r="CS88" s="148"/>
      <c r="CT88" s="148"/>
      <c r="CU88" s="148"/>
      <c r="CV88" s="148"/>
      <c r="CW88" s="148"/>
      <c r="CX88" s="148"/>
      <c r="CY88" s="148"/>
      <c r="CZ88" s="148"/>
      <c r="DA88" s="148"/>
      <c r="DB88" s="148"/>
      <c r="DC88" s="148"/>
      <c r="DD88" s="149"/>
    </row>
    <row r="89" spans="1:108" ht="17.25" customHeight="1">
      <c r="A89" s="126" t="s">
        <v>71</v>
      </c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6"/>
      <c r="BB89" s="126"/>
      <c r="BC89" s="126"/>
      <c r="BD89" s="126"/>
      <c r="BE89" s="126"/>
      <c r="BF89" s="126"/>
      <c r="BG89" s="126"/>
      <c r="BH89" s="126"/>
      <c r="BI89" s="126"/>
      <c r="BJ89" s="126"/>
      <c r="BK89" s="126"/>
      <c r="BL89" s="126"/>
      <c r="BM89" s="126"/>
      <c r="BN89" s="126"/>
      <c r="BO89" s="126"/>
      <c r="BP89" s="126"/>
      <c r="BQ89" s="126"/>
      <c r="BR89" s="126"/>
      <c r="BS89" s="126"/>
      <c r="BT89" s="126"/>
      <c r="BU89" s="126"/>
      <c r="BV89" s="126"/>
      <c r="BW89" s="126"/>
      <c r="BX89" s="126"/>
      <c r="BY89" s="126"/>
      <c r="BZ89" s="126"/>
      <c r="CA89" s="126"/>
      <c r="CB89" s="126"/>
      <c r="CC89" s="126"/>
      <c r="CD89" s="126"/>
      <c r="CE89" s="126"/>
      <c r="CF89" s="126"/>
      <c r="CG89" s="126"/>
      <c r="CH89" s="126"/>
      <c r="CI89" s="126"/>
      <c r="CJ89" s="126"/>
      <c r="CK89" s="126"/>
      <c r="CL89" s="126"/>
      <c r="CM89" s="126"/>
      <c r="CN89" s="126"/>
      <c r="CO89" s="126"/>
      <c r="CP89" s="126"/>
      <c r="CQ89" s="126"/>
      <c r="CR89" s="126"/>
      <c r="CS89" s="126"/>
      <c r="CT89" s="126"/>
      <c r="CU89" s="126"/>
      <c r="CV89" s="126"/>
      <c r="CW89" s="126"/>
      <c r="CX89" s="126"/>
      <c r="CY89" s="126"/>
      <c r="CZ89" s="126"/>
      <c r="DA89" s="126"/>
      <c r="DB89" s="126"/>
      <c r="DC89" s="126"/>
      <c r="DD89" s="126"/>
    </row>
    <row r="90" spans="1:108" ht="62.25" customHeight="1">
      <c r="A90" s="7"/>
      <c r="B90" s="135" t="s">
        <v>72</v>
      </c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6"/>
      <c r="AS90" s="7"/>
      <c r="AT90" s="135" t="s">
        <v>73</v>
      </c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6"/>
      <c r="BT90" s="141"/>
      <c r="BU90" s="142"/>
      <c r="BV90" s="142"/>
      <c r="BW90" s="142"/>
      <c r="BX90" s="142"/>
      <c r="BY90" s="142"/>
      <c r="BZ90" s="142"/>
      <c r="CA90" s="142"/>
      <c r="CB90" s="142"/>
      <c r="CC90" s="142"/>
      <c r="CD90" s="142"/>
      <c r="CE90" s="142"/>
      <c r="CF90" s="142"/>
      <c r="CG90" s="142"/>
      <c r="CH90" s="142"/>
      <c r="CI90" s="142"/>
      <c r="CJ90" s="142"/>
      <c r="CK90" s="143"/>
      <c r="CL90" s="141"/>
      <c r="CM90" s="142"/>
      <c r="CN90" s="142"/>
      <c r="CO90" s="142"/>
      <c r="CP90" s="142"/>
      <c r="CQ90" s="142"/>
      <c r="CR90" s="142"/>
      <c r="CS90" s="142"/>
      <c r="CT90" s="142"/>
      <c r="CU90" s="142"/>
      <c r="CV90" s="142"/>
      <c r="CW90" s="142"/>
      <c r="CX90" s="142"/>
      <c r="CY90" s="142"/>
      <c r="CZ90" s="142"/>
      <c r="DA90" s="142"/>
      <c r="DB90" s="142"/>
      <c r="DC90" s="142"/>
      <c r="DD90" s="143"/>
    </row>
    <row r="91" spans="1:108" ht="15" customHeight="1">
      <c r="A91" s="16"/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8"/>
      <c r="AS91" s="16"/>
      <c r="AT91" s="17" t="s">
        <v>74</v>
      </c>
      <c r="AU91" s="17"/>
      <c r="AV91" s="17"/>
      <c r="AW91" s="17"/>
      <c r="AX91" s="17"/>
      <c r="AY91" s="17"/>
      <c r="AZ91" s="18"/>
      <c r="BA91" s="19"/>
      <c r="BB91" s="19"/>
      <c r="BC91" s="19"/>
      <c r="BD91" s="150"/>
      <c r="BE91" s="150"/>
      <c r="BF91" s="150"/>
      <c r="BG91" s="150"/>
      <c r="BH91" s="150"/>
      <c r="BI91" s="150"/>
      <c r="BJ91" s="150"/>
      <c r="BK91" s="19" t="s">
        <v>75</v>
      </c>
      <c r="BL91" s="19"/>
      <c r="BM91" s="19"/>
      <c r="BN91" s="19"/>
      <c r="BO91" s="19"/>
      <c r="BP91" s="19"/>
      <c r="BQ91" s="19"/>
      <c r="BR91" s="19"/>
      <c r="BS91" s="21"/>
      <c r="BT91" s="144"/>
      <c r="BU91" s="145"/>
      <c r="BV91" s="145"/>
      <c r="BW91" s="145"/>
      <c r="BX91" s="145"/>
      <c r="BY91" s="145"/>
      <c r="BZ91" s="145"/>
      <c r="CA91" s="145"/>
      <c r="CB91" s="145"/>
      <c r="CC91" s="145"/>
      <c r="CD91" s="145"/>
      <c r="CE91" s="145"/>
      <c r="CF91" s="145"/>
      <c r="CG91" s="145"/>
      <c r="CH91" s="145"/>
      <c r="CI91" s="145"/>
      <c r="CJ91" s="145"/>
      <c r="CK91" s="146"/>
      <c r="CL91" s="144"/>
      <c r="CM91" s="145"/>
      <c r="CN91" s="145"/>
      <c r="CO91" s="145"/>
      <c r="CP91" s="145"/>
      <c r="CQ91" s="145"/>
      <c r="CR91" s="145"/>
      <c r="CS91" s="145"/>
      <c r="CT91" s="145"/>
      <c r="CU91" s="145"/>
      <c r="CV91" s="145"/>
      <c r="CW91" s="145"/>
      <c r="CX91" s="145"/>
      <c r="CY91" s="145"/>
      <c r="CZ91" s="145"/>
      <c r="DA91" s="145"/>
      <c r="DB91" s="145"/>
      <c r="DC91" s="145"/>
      <c r="DD91" s="146"/>
    </row>
    <row r="92" spans="1:108" ht="31.5" customHeight="1">
      <c r="A92" s="16"/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8"/>
      <c r="AS92" s="16"/>
      <c r="AT92" s="137" t="s">
        <v>76</v>
      </c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8"/>
      <c r="BT92" s="144"/>
      <c r="BU92" s="145"/>
      <c r="BV92" s="145"/>
      <c r="BW92" s="145"/>
      <c r="BX92" s="145"/>
      <c r="BY92" s="145"/>
      <c r="BZ92" s="145"/>
      <c r="CA92" s="145"/>
      <c r="CB92" s="145"/>
      <c r="CC92" s="145"/>
      <c r="CD92" s="145"/>
      <c r="CE92" s="145"/>
      <c r="CF92" s="145"/>
      <c r="CG92" s="145"/>
      <c r="CH92" s="145"/>
      <c r="CI92" s="145"/>
      <c r="CJ92" s="145"/>
      <c r="CK92" s="146"/>
      <c r="CL92" s="144"/>
      <c r="CM92" s="145"/>
      <c r="CN92" s="145"/>
      <c r="CO92" s="145"/>
      <c r="CP92" s="145"/>
      <c r="CQ92" s="145"/>
      <c r="CR92" s="145"/>
      <c r="CS92" s="145"/>
      <c r="CT92" s="145"/>
      <c r="CU92" s="145"/>
      <c r="CV92" s="145"/>
      <c r="CW92" s="145"/>
      <c r="CX92" s="145"/>
      <c r="CY92" s="145"/>
      <c r="CZ92" s="145"/>
      <c r="DA92" s="145"/>
      <c r="DB92" s="145"/>
      <c r="DC92" s="145"/>
      <c r="DD92" s="146"/>
    </row>
    <row r="93" spans="1:108" ht="15.75" customHeight="1">
      <c r="A93" s="16"/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8"/>
      <c r="AS93" s="16"/>
      <c r="AT93" s="150"/>
      <c r="AU93" s="150"/>
      <c r="AV93" s="150"/>
      <c r="AW93" s="150"/>
      <c r="AX93" s="150"/>
      <c r="AY93" s="150"/>
      <c r="AZ93" s="150"/>
      <c r="BA93" s="19"/>
      <c r="BB93" s="173" t="s">
        <v>77</v>
      </c>
      <c r="BC93" s="173"/>
      <c r="BD93" s="173"/>
      <c r="BE93" s="173"/>
      <c r="BF93" s="173"/>
      <c r="BG93" s="173"/>
      <c r="BH93" s="173"/>
      <c r="BI93" s="173"/>
      <c r="BJ93" s="173"/>
      <c r="BK93" s="173"/>
      <c r="BL93" s="173"/>
      <c r="BM93" s="173"/>
      <c r="BN93" s="173"/>
      <c r="BO93" s="173"/>
      <c r="BP93" s="173"/>
      <c r="BQ93" s="173"/>
      <c r="BR93" s="173"/>
      <c r="BS93" s="174"/>
      <c r="BT93" s="144"/>
      <c r="BU93" s="145"/>
      <c r="BV93" s="145"/>
      <c r="BW93" s="145"/>
      <c r="BX93" s="145"/>
      <c r="BY93" s="145"/>
      <c r="BZ93" s="145"/>
      <c r="CA93" s="145"/>
      <c r="CB93" s="145"/>
      <c r="CC93" s="145"/>
      <c r="CD93" s="145"/>
      <c r="CE93" s="145"/>
      <c r="CF93" s="145"/>
      <c r="CG93" s="145"/>
      <c r="CH93" s="145"/>
      <c r="CI93" s="145"/>
      <c r="CJ93" s="145"/>
      <c r="CK93" s="146"/>
      <c r="CL93" s="144"/>
      <c r="CM93" s="145"/>
      <c r="CN93" s="145"/>
      <c r="CO93" s="145"/>
      <c r="CP93" s="145"/>
      <c r="CQ93" s="145"/>
      <c r="CR93" s="145"/>
      <c r="CS93" s="145"/>
      <c r="CT93" s="145"/>
      <c r="CU93" s="145"/>
      <c r="CV93" s="145"/>
      <c r="CW93" s="145"/>
      <c r="CX93" s="145"/>
      <c r="CY93" s="145"/>
      <c r="CZ93" s="145"/>
      <c r="DA93" s="145"/>
      <c r="DB93" s="145"/>
      <c r="DC93" s="145"/>
      <c r="DD93" s="146"/>
    </row>
    <row r="94" spans="1:108" ht="31.5" customHeight="1">
      <c r="A94" s="16"/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8"/>
      <c r="AS94" s="16"/>
      <c r="AT94" s="137" t="s">
        <v>78</v>
      </c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8"/>
      <c r="BT94" s="144"/>
      <c r="BU94" s="145"/>
      <c r="BV94" s="145"/>
      <c r="BW94" s="145"/>
      <c r="BX94" s="145"/>
      <c r="BY94" s="145"/>
      <c r="BZ94" s="145"/>
      <c r="CA94" s="145"/>
      <c r="CB94" s="145"/>
      <c r="CC94" s="145"/>
      <c r="CD94" s="145"/>
      <c r="CE94" s="145"/>
      <c r="CF94" s="145"/>
      <c r="CG94" s="145"/>
      <c r="CH94" s="145"/>
      <c r="CI94" s="145"/>
      <c r="CJ94" s="145"/>
      <c r="CK94" s="146"/>
      <c r="CL94" s="144"/>
      <c r="CM94" s="145"/>
      <c r="CN94" s="145"/>
      <c r="CO94" s="145"/>
      <c r="CP94" s="145"/>
      <c r="CQ94" s="145"/>
      <c r="CR94" s="145"/>
      <c r="CS94" s="145"/>
      <c r="CT94" s="145"/>
      <c r="CU94" s="145"/>
      <c r="CV94" s="145"/>
      <c r="CW94" s="145"/>
      <c r="CX94" s="145"/>
      <c r="CY94" s="145"/>
      <c r="CZ94" s="145"/>
      <c r="DA94" s="145"/>
      <c r="DB94" s="145"/>
      <c r="DC94" s="145"/>
      <c r="DD94" s="146"/>
    </row>
    <row r="95" spans="1:108" ht="15.75" customHeight="1">
      <c r="A95" s="16"/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8"/>
      <c r="AS95" s="16"/>
      <c r="AT95" s="17" t="s">
        <v>74</v>
      </c>
      <c r="AU95" s="17"/>
      <c r="AV95" s="17"/>
      <c r="AW95" s="17"/>
      <c r="AX95" s="17"/>
      <c r="AY95" s="17"/>
      <c r="AZ95" s="18"/>
      <c r="BA95" s="19"/>
      <c r="BB95" s="19"/>
      <c r="BC95" s="19"/>
      <c r="BD95" s="150"/>
      <c r="BE95" s="150"/>
      <c r="BF95" s="150"/>
      <c r="BG95" s="150"/>
      <c r="BH95" s="150"/>
      <c r="BI95" s="150"/>
      <c r="BJ95" s="150"/>
      <c r="BK95" s="19" t="s">
        <v>79</v>
      </c>
      <c r="BL95" s="19"/>
      <c r="BM95" s="19"/>
      <c r="BN95" s="19"/>
      <c r="BO95" s="19"/>
      <c r="BP95" s="19"/>
      <c r="BQ95" s="19"/>
      <c r="BR95" s="19"/>
      <c r="BS95" s="21"/>
      <c r="BT95" s="144"/>
      <c r="BU95" s="145"/>
      <c r="BV95" s="145"/>
      <c r="BW95" s="145"/>
      <c r="BX95" s="145"/>
      <c r="BY95" s="145"/>
      <c r="BZ95" s="145"/>
      <c r="CA95" s="145"/>
      <c r="CB95" s="145"/>
      <c r="CC95" s="145"/>
      <c r="CD95" s="145"/>
      <c r="CE95" s="145"/>
      <c r="CF95" s="145"/>
      <c r="CG95" s="145"/>
      <c r="CH95" s="145"/>
      <c r="CI95" s="145"/>
      <c r="CJ95" s="145"/>
      <c r="CK95" s="146"/>
      <c r="CL95" s="144"/>
      <c r="CM95" s="145"/>
      <c r="CN95" s="145"/>
      <c r="CO95" s="145"/>
      <c r="CP95" s="145"/>
      <c r="CQ95" s="145"/>
      <c r="CR95" s="145"/>
      <c r="CS95" s="145"/>
      <c r="CT95" s="145"/>
      <c r="CU95" s="145"/>
      <c r="CV95" s="145"/>
      <c r="CW95" s="145"/>
      <c r="CX95" s="145"/>
      <c r="CY95" s="145"/>
      <c r="CZ95" s="145"/>
      <c r="DA95" s="145"/>
      <c r="DB95" s="145"/>
      <c r="DC95" s="145"/>
      <c r="DD95" s="146"/>
    </row>
    <row r="96" spans="1:108" ht="32.25" customHeight="1">
      <c r="A96" s="14"/>
      <c r="B96" s="139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40"/>
      <c r="AS96" s="14"/>
      <c r="AT96" s="139" t="s">
        <v>80</v>
      </c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40"/>
      <c r="BT96" s="147"/>
      <c r="BU96" s="148"/>
      <c r="BV96" s="148"/>
      <c r="BW96" s="148"/>
      <c r="BX96" s="148"/>
      <c r="BY96" s="148"/>
      <c r="BZ96" s="148"/>
      <c r="CA96" s="148"/>
      <c r="CB96" s="148"/>
      <c r="CC96" s="148"/>
      <c r="CD96" s="148"/>
      <c r="CE96" s="148"/>
      <c r="CF96" s="148"/>
      <c r="CG96" s="148"/>
      <c r="CH96" s="148"/>
      <c r="CI96" s="148"/>
      <c r="CJ96" s="148"/>
      <c r="CK96" s="149"/>
      <c r="CL96" s="147"/>
      <c r="CM96" s="148"/>
      <c r="CN96" s="148"/>
      <c r="CO96" s="148"/>
      <c r="CP96" s="148"/>
      <c r="CQ96" s="148"/>
      <c r="CR96" s="148"/>
      <c r="CS96" s="148"/>
      <c r="CT96" s="148"/>
      <c r="CU96" s="148"/>
      <c r="CV96" s="148"/>
      <c r="CW96" s="148"/>
      <c r="CX96" s="148"/>
      <c r="CY96" s="148"/>
      <c r="CZ96" s="148"/>
      <c r="DA96" s="148"/>
      <c r="DB96" s="148"/>
      <c r="DC96" s="148"/>
      <c r="DD96" s="149"/>
    </row>
    <row r="97" spans="1:108" ht="64.5" customHeight="1">
      <c r="A97" s="126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  <c r="AS97" s="126" t="s">
        <v>14</v>
      </c>
      <c r="AT97" s="126"/>
      <c r="AU97" s="126"/>
      <c r="AV97" s="126"/>
      <c r="AW97" s="126"/>
      <c r="AX97" s="126"/>
      <c r="AY97" s="126"/>
      <c r="AZ97" s="126"/>
      <c r="BA97" s="126"/>
      <c r="BB97" s="126"/>
      <c r="BC97" s="126"/>
      <c r="BD97" s="126"/>
      <c r="BE97" s="126"/>
      <c r="BF97" s="126"/>
      <c r="BG97" s="126"/>
      <c r="BH97" s="126"/>
      <c r="BI97" s="126"/>
      <c r="BJ97" s="126"/>
      <c r="BK97" s="126"/>
      <c r="BL97" s="126"/>
      <c r="BM97" s="126"/>
      <c r="BN97" s="126"/>
      <c r="BO97" s="126"/>
      <c r="BP97" s="126"/>
      <c r="BQ97" s="126"/>
      <c r="BR97" s="126"/>
      <c r="BS97" s="126"/>
      <c r="BT97" s="126" t="s">
        <v>15</v>
      </c>
      <c r="BU97" s="126"/>
      <c r="BV97" s="126"/>
      <c r="BW97" s="126"/>
      <c r="BX97" s="126"/>
      <c r="BY97" s="126"/>
      <c r="BZ97" s="126"/>
      <c r="CA97" s="126"/>
      <c r="CB97" s="126"/>
      <c r="CC97" s="126"/>
      <c r="CD97" s="126"/>
      <c r="CE97" s="126"/>
      <c r="CF97" s="126"/>
      <c r="CG97" s="126"/>
      <c r="CH97" s="126"/>
      <c r="CI97" s="126"/>
      <c r="CJ97" s="126"/>
      <c r="CK97" s="126"/>
      <c r="CL97" s="126" t="s">
        <v>16</v>
      </c>
      <c r="CM97" s="126"/>
      <c r="CN97" s="126"/>
      <c r="CO97" s="126"/>
      <c r="CP97" s="126"/>
      <c r="CQ97" s="126"/>
      <c r="CR97" s="126"/>
      <c r="CS97" s="126"/>
      <c r="CT97" s="126"/>
      <c r="CU97" s="126"/>
      <c r="CV97" s="126"/>
      <c r="CW97" s="126"/>
      <c r="CX97" s="126"/>
      <c r="CY97" s="126"/>
      <c r="CZ97" s="126"/>
      <c r="DA97" s="126"/>
      <c r="DB97" s="126"/>
      <c r="DC97" s="126"/>
      <c r="DD97" s="126"/>
    </row>
    <row r="98" spans="1:108" ht="16.5" customHeight="1">
      <c r="A98" s="7"/>
      <c r="B98" s="135" t="s">
        <v>81</v>
      </c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6"/>
      <c r="AS98" s="7"/>
      <c r="AT98" s="135" t="s">
        <v>82</v>
      </c>
      <c r="AU98" s="135"/>
      <c r="AV98" s="135"/>
      <c r="AW98" s="135"/>
      <c r="AX98" s="135"/>
      <c r="AY98" s="135"/>
      <c r="AZ98" s="135"/>
      <c r="BA98" s="135"/>
      <c r="BB98" s="135"/>
      <c r="BC98" s="135"/>
      <c r="BD98" s="135"/>
      <c r="BE98" s="135"/>
      <c r="BF98" s="135"/>
      <c r="BG98" s="135"/>
      <c r="BH98" s="135"/>
      <c r="BI98" s="135"/>
      <c r="BJ98" s="135"/>
      <c r="BK98" s="135"/>
      <c r="BL98" s="135"/>
      <c r="BM98" s="135"/>
      <c r="BN98" s="135"/>
      <c r="BO98" s="135"/>
      <c r="BP98" s="135"/>
      <c r="BQ98" s="135"/>
      <c r="BR98" s="135"/>
      <c r="BS98" s="136"/>
      <c r="BT98" s="141"/>
      <c r="BU98" s="142"/>
      <c r="BV98" s="142"/>
      <c r="BW98" s="142"/>
      <c r="BX98" s="142"/>
      <c r="BY98" s="142"/>
      <c r="BZ98" s="142"/>
      <c r="CA98" s="142"/>
      <c r="CB98" s="142"/>
      <c r="CC98" s="142"/>
      <c r="CD98" s="142"/>
      <c r="CE98" s="142"/>
      <c r="CF98" s="142"/>
      <c r="CG98" s="142"/>
      <c r="CH98" s="142"/>
      <c r="CI98" s="142"/>
      <c r="CJ98" s="142"/>
      <c r="CK98" s="143"/>
      <c r="CL98" s="141"/>
      <c r="CM98" s="142"/>
      <c r="CN98" s="142"/>
      <c r="CO98" s="142"/>
      <c r="CP98" s="142"/>
      <c r="CQ98" s="142"/>
      <c r="CR98" s="142"/>
      <c r="CS98" s="142"/>
      <c r="CT98" s="142"/>
      <c r="CU98" s="142"/>
      <c r="CV98" s="142"/>
      <c r="CW98" s="142"/>
      <c r="CX98" s="142"/>
      <c r="CY98" s="142"/>
      <c r="CZ98" s="142"/>
      <c r="DA98" s="142"/>
      <c r="DB98" s="142"/>
      <c r="DC98" s="142"/>
      <c r="DD98" s="143"/>
    </row>
    <row r="99" spans="1:108" ht="15" customHeight="1">
      <c r="A99" s="16"/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8"/>
      <c r="AS99" s="16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  <c r="BE99" s="150"/>
      <c r="BF99" s="17"/>
      <c r="BG99" s="17" t="s">
        <v>83</v>
      </c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24"/>
      <c r="BT99" s="144"/>
      <c r="BU99" s="145"/>
      <c r="BV99" s="145"/>
      <c r="BW99" s="145"/>
      <c r="BX99" s="145"/>
      <c r="BY99" s="145"/>
      <c r="BZ99" s="145"/>
      <c r="CA99" s="145"/>
      <c r="CB99" s="145"/>
      <c r="CC99" s="145"/>
      <c r="CD99" s="145"/>
      <c r="CE99" s="145"/>
      <c r="CF99" s="145"/>
      <c r="CG99" s="145"/>
      <c r="CH99" s="145"/>
      <c r="CI99" s="145"/>
      <c r="CJ99" s="145"/>
      <c r="CK99" s="146"/>
      <c r="CL99" s="144"/>
      <c r="CM99" s="145"/>
      <c r="CN99" s="145"/>
      <c r="CO99" s="145"/>
      <c r="CP99" s="145"/>
      <c r="CQ99" s="145"/>
      <c r="CR99" s="145"/>
      <c r="CS99" s="145"/>
      <c r="CT99" s="145"/>
      <c r="CU99" s="145"/>
      <c r="CV99" s="145"/>
      <c r="CW99" s="145"/>
      <c r="CX99" s="145"/>
      <c r="CY99" s="145"/>
      <c r="CZ99" s="145"/>
      <c r="DA99" s="145"/>
      <c r="DB99" s="145"/>
      <c r="DC99" s="145"/>
      <c r="DD99" s="146"/>
    </row>
    <row r="100" spans="1:108" ht="15" customHeight="1">
      <c r="A100" s="16"/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8"/>
      <c r="AS100" s="16"/>
      <c r="AT100" s="137" t="s">
        <v>84</v>
      </c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8"/>
      <c r="BT100" s="144"/>
      <c r="BU100" s="145"/>
      <c r="BV100" s="145"/>
      <c r="BW100" s="145"/>
      <c r="BX100" s="145"/>
      <c r="BY100" s="145"/>
      <c r="BZ100" s="145"/>
      <c r="CA100" s="145"/>
      <c r="CB100" s="145"/>
      <c r="CC100" s="145"/>
      <c r="CD100" s="145"/>
      <c r="CE100" s="145"/>
      <c r="CF100" s="145"/>
      <c r="CG100" s="145"/>
      <c r="CH100" s="145"/>
      <c r="CI100" s="145"/>
      <c r="CJ100" s="145"/>
      <c r="CK100" s="146"/>
      <c r="CL100" s="144"/>
      <c r="CM100" s="145"/>
      <c r="CN100" s="145"/>
      <c r="CO100" s="145"/>
      <c r="CP100" s="145"/>
      <c r="CQ100" s="145"/>
      <c r="CR100" s="145"/>
      <c r="CS100" s="145"/>
      <c r="CT100" s="145"/>
      <c r="CU100" s="145"/>
      <c r="CV100" s="145"/>
      <c r="CW100" s="145"/>
      <c r="CX100" s="145"/>
      <c r="CY100" s="145"/>
      <c r="CZ100" s="145"/>
      <c r="DA100" s="145"/>
      <c r="DB100" s="145"/>
      <c r="DC100" s="145"/>
      <c r="DD100" s="146"/>
    </row>
    <row r="101" spans="1:108" ht="15" customHeight="1">
      <c r="A101" s="16"/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8"/>
      <c r="AS101" s="16"/>
      <c r="AT101" s="150"/>
      <c r="AU101" s="150"/>
      <c r="AV101" s="150"/>
      <c r="AW101" s="150"/>
      <c r="AX101" s="150"/>
      <c r="AY101" s="150"/>
      <c r="AZ101" s="150"/>
      <c r="BA101" s="150"/>
      <c r="BB101" s="150"/>
      <c r="BC101" s="150"/>
      <c r="BD101" s="150"/>
      <c r="BE101" s="150"/>
      <c r="BF101" s="18"/>
      <c r="BG101" s="175" t="s">
        <v>85</v>
      </c>
      <c r="BH101" s="175"/>
      <c r="BI101" s="175"/>
      <c r="BJ101" s="175"/>
      <c r="BK101" s="175"/>
      <c r="BL101" s="175"/>
      <c r="BM101" s="175"/>
      <c r="BN101" s="175"/>
      <c r="BO101" s="175"/>
      <c r="BP101" s="175"/>
      <c r="BQ101" s="175"/>
      <c r="BR101" s="175"/>
      <c r="BS101" s="176"/>
      <c r="BT101" s="144"/>
      <c r="BU101" s="145"/>
      <c r="BV101" s="145"/>
      <c r="BW101" s="145"/>
      <c r="BX101" s="145"/>
      <c r="BY101" s="145"/>
      <c r="BZ101" s="145"/>
      <c r="CA101" s="145"/>
      <c r="CB101" s="145"/>
      <c r="CC101" s="145"/>
      <c r="CD101" s="145"/>
      <c r="CE101" s="145"/>
      <c r="CF101" s="145"/>
      <c r="CG101" s="145"/>
      <c r="CH101" s="145"/>
      <c r="CI101" s="145"/>
      <c r="CJ101" s="145"/>
      <c r="CK101" s="146"/>
      <c r="CL101" s="144"/>
      <c r="CM101" s="145"/>
      <c r="CN101" s="145"/>
      <c r="CO101" s="145"/>
      <c r="CP101" s="145"/>
      <c r="CQ101" s="145"/>
      <c r="CR101" s="145"/>
      <c r="CS101" s="145"/>
      <c r="CT101" s="145"/>
      <c r="CU101" s="145"/>
      <c r="CV101" s="145"/>
      <c r="CW101" s="145"/>
      <c r="CX101" s="145"/>
      <c r="CY101" s="145"/>
      <c r="CZ101" s="145"/>
      <c r="DA101" s="145"/>
      <c r="DB101" s="145"/>
      <c r="DC101" s="145"/>
      <c r="DD101" s="146"/>
    </row>
    <row r="102" spans="1:108" ht="15" customHeight="1">
      <c r="A102" s="16"/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8"/>
      <c r="AS102" s="16"/>
      <c r="AT102" s="137" t="s">
        <v>86</v>
      </c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8"/>
      <c r="BT102" s="144"/>
      <c r="BU102" s="145"/>
      <c r="BV102" s="145"/>
      <c r="BW102" s="145"/>
      <c r="BX102" s="145"/>
      <c r="BY102" s="145"/>
      <c r="BZ102" s="145"/>
      <c r="CA102" s="145"/>
      <c r="CB102" s="145"/>
      <c r="CC102" s="145"/>
      <c r="CD102" s="145"/>
      <c r="CE102" s="145"/>
      <c r="CF102" s="145"/>
      <c r="CG102" s="145"/>
      <c r="CH102" s="145"/>
      <c r="CI102" s="145"/>
      <c r="CJ102" s="145"/>
      <c r="CK102" s="146"/>
      <c r="CL102" s="144"/>
      <c r="CM102" s="145"/>
      <c r="CN102" s="145"/>
      <c r="CO102" s="145"/>
      <c r="CP102" s="145"/>
      <c r="CQ102" s="145"/>
      <c r="CR102" s="145"/>
      <c r="CS102" s="145"/>
      <c r="CT102" s="145"/>
      <c r="CU102" s="145"/>
      <c r="CV102" s="145"/>
      <c r="CW102" s="145"/>
      <c r="CX102" s="145"/>
      <c r="CY102" s="145"/>
      <c r="CZ102" s="145"/>
      <c r="DA102" s="145"/>
      <c r="DB102" s="145"/>
      <c r="DC102" s="145"/>
      <c r="DD102" s="146"/>
    </row>
    <row r="103" spans="1:108" ht="15" customHeight="1">
      <c r="A103" s="16"/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8"/>
      <c r="AS103" s="16"/>
      <c r="AT103" s="17" t="s">
        <v>87</v>
      </c>
      <c r="AU103" s="17"/>
      <c r="AV103" s="17"/>
      <c r="AW103" s="17"/>
      <c r="AX103" s="17"/>
      <c r="AY103" s="17"/>
      <c r="AZ103" s="18"/>
      <c r="BA103" s="19"/>
      <c r="BB103" s="19"/>
      <c r="BC103" s="150"/>
      <c r="BD103" s="150"/>
      <c r="BE103" s="150"/>
      <c r="BF103" s="150"/>
      <c r="BG103" s="17" t="s">
        <v>88</v>
      </c>
      <c r="BJ103" s="18"/>
      <c r="BK103" s="19"/>
      <c r="BL103" s="19"/>
      <c r="BN103" s="19"/>
      <c r="BO103" s="19"/>
      <c r="BP103" s="19"/>
      <c r="BQ103" s="19"/>
      <c r="BR103" s="19"/>
      <c r="BS103" s="21"/>
      <c r="BT103" s="144"/>
      <c r="BU103" s="145"/>
      <c r="BV103" s="145"/>
      <c r="BW103" s="145"/>
      <c r="BX103" s="145"/>
      <c r="BY103" s="145"/>
      <c r="BZ103" s="145"/>
      <c r="CA103" s="145"/>
      <c r="CB103" s="145"/>
      <c r="CC103" s="145"/>
      <c r="CD103" s="145"/>
      <c r="CE103" s="145"/>
      <c r="CF103" s="145"/>
      <c r="CG103" s="145"/>
      <c r="CH103" s="145"/>
      <c r="CI103" s="145"/>
      <c r="CJ103" s="145"/>
      <c r="CK103" s="146"/>
      <c r="CL103" s="144"/>
      <c r="CM103" s="145"/>
      <c r="CN103" s="145"/>
      <c r="CO103" s="145"/>
      <c r="CP103" s="145"/>
      <c r="CQ103" s="145"/>
      <c r="CR103" s="145"/>
      <c r="CS103" s="145"/>
      <c r="CT103" s="145"/>
      <c r="CU103" s="145"/>
      <c r="CV103" s="145"/>
      <c r="CW103" s="145"/>
      <c r="CX103" s="145"/>
      <c r="CY103" s="145"/>
      <c r="CZ103" s="145"/>
      <c r="DA103" s="145"/>
      <c r="DB103" s="145"/>
      <c r="DC103" s="145"/>
      <c r="DD103" s="146"/>
    </row>
    <row r="104" spans="1:108" ht="79.5" customHeight="1">
      <c r="A104" s="16"/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8"/>
      <c r="AS104" s="16"/>
      <c r="AT104" s="137" t="s">
        <v>89</v>
      </c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8"/>
      <c r="BT104" s="144"/>
      <c r="BU104" s="145"/>
      <c r="BV104" s="145"/>
      <c r="BW104" s="145"/>
      <c r="BX104" s="145"/>
      <c r="BY104" s="145"/>
      <c r="BZ104" s="145"/>
      <c r="CA104" s="145"/>
      <c r="CB104" s="145"/>
      <c r="CC104" s="145"/>
      <c r="CD104" s="145"/>
      <c r="CE104" s="145"/>
      <c r="CF104" s="145"/>
      <c r="CG104" s="145"/>
      <c r="CH104" s="145"/>
      <c r="CI104" s="145"/>
      <c r="CJ104" s="145"/>
      <c r="CK104" s="146"/>
      <c r="CL104" s="144"/>
      <c r="CM104" s="145"/>
      <c r="CN104" s="145"/>
      <c r="CO104" s="145"/>
      <c r="CP104" s="145"/>
      <c r="CQ104" s="145"/>
      <c r="CR104" s="145"/>
      <c r="CS104" s="145"/>
      <c r="CT104" s="145"/>
      <c r="CU104" s="145"/>
      <c r="CV104" s="145"/>
      <c r="CW104" s="145"/>
      <c r="CX104" s="145"/>
      <c r="CY104" s="145"/>
      <c r="CZ104" s="145"/>
      <c r="DA104" s="145"/>
      <c r="DB104" s="145"/>
      <c r="DC104" s="145"/>
      <c r="DD104" s="146"/>
    </row>
    <row r="105" spans="1:108" ht="15.75" customHeight="1">
      <c r="A105" s="16"/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8"/>
      <c r="AS105" s="16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0"/>
      <c r="BE105" s="150"/>
      <c r="BF105" s="18"/>
      <c r="BG105" s="175" t="s">
        <v>85</v>
      </c>
      <c r="BH105" s="175"/>
      <c r="BI105" s="175"/>
      <c r="BJ105" s="175"/>
      <c r="BK105" s="175"/>
      <c r="BL105" s="175"/>
      <c r="BM105" s="175"/>
      <c r="BN105" s="175"/>
      <c r="BO105" s="175"/>
      <c r="BP105" s="175"/>
      <c r="BQ105" s="175"/>
      <c r="BR105" s="175"/>
      <c r="BS105" s="176"/>
      <c r="BT105" s="144"/>
      <c r="BU105" s="145"/>
      <c r="BV105" s="145"/>
      <c r="BW105" s="145"/>
      <c r="BX105" s="145"/>
      <c r="BY105" s="145"/>
      <c r="BZ105" s="145"/>
      <c r="CA105" s="145"/>
      <c r="CB105" s="145"/>
      <c r="CC105" s="145"/>
      <c r="CD105" s="145"/>
      <c r="CE105" s="145"/>
      <c r="CF105" s="145"/>
      <c r="CG105" s="145"/>
      <c r="CH105" s="145"/>
      <c r="CI105" s="145"/>
      <c r="CJ105" s="145"/>
      <c r="CK105" s="146"/>
      <c r="CL105" s="144"/>
      <c r="CM105" s="145"/>
      <c r="CN105" s="145"/>
      <c r="CO105" s="145"/>
      <c r="CP105" s="145"/>
      <c r="CQ105" s="145"/>
      <c r="CR105" s="145"/>
      <c r="CS105" s="145"/>
      <c r="CT105" s="145"/>
      <c r="CU105" s="145"/>
      <c r="CV105" s="145"/>
      <c r="CW105" s="145"/>
      <c r="CX105" s="145"/>
      <c r="CY105" s="145"/>
      <c r="CZ105" s="145"/>
      <c r="DA105" s="145"/>
      <c r="DB105" s="145"/>
      <c r="DC105" s="145"/>
      <c r="DD105" s="146"/>
    </row>
    <row r="106" spans="1:108" ht="63.75" customHeight="1">
      <c r="A106" s="16"/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8"/>
      <c r="AS106" s="16"/>
      <c r="AT106" s="137" t="s">
        <v>90</v>
      </c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8"/>
      <c r="BT106" s="144"/>
      <c r="BU106" s="145"/>
      <c r="BV106" s="145"/>
      <c r="BW106" s="145"/>
      <c r="BX106" s="145"/>
      <c r="BY106" s="145"/>
      <c r="BZ106" s="145"/>
      <c r="CA106" s="145"/>
      <c r="CB106" s="145"/>
      <c r="CC106" s="145"/>
      <c r="CD106" s="145"/>
      <c r="CE106" s="145"/>
      <c r="CF106" s="145"/>
      <c r="CG106" s="145"/>
      <c r="CH106" s="145"/>
      <c r="CI106" s="145"/>
      <c r="CJ106" s="145"/>
      <c r="CK106" s="146"/>
      <c r="CL106" s="144"/>
      <c r="CM106" s="145"/>
      <c r="CN106" s="145"/>
      <c r="CO106" s="145"/>
      <c r="CP106" s="145"/>
      <c r="CQ106" s="145"/>
      <c r="CR106" s="145"/>
      <c r="CS106" s="145"/>
      <c r="CT106" s="145"/>
      <c r="CU106" s="145"/>
      <c r="CV106" s="145"/>
      <c r="CW106" s="145"/>
      <c r="CX106" s="145"/>
      <c r="CY106" s="145"/>
      <c r="CZ106" s="145"/>
      <c r="DA106" s="145"/>
      <c r="DB106" s="145"/>
      <c r="DC106" s="145"/>
      <c r="DD106" s="146"/>
    </row>
    <row r="107" spans="1:108" ht="15.75" customHeight="1">
      <c r="A107" s="16"/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8"/>
      <c r="AS107" s="16"/>
      <c r="AT107" s="150"/>
      <c r="AU107" s="150"/>
      <c r="AV107" s="150"/>
      <c r="AW107" s="150"/>
      <c r="AX107" s="150"/>
      <c r="AY107" s="150"/>
      <c r="AZ107" s="150"/>
      <c r="BA107" s="150"/>
      <c r="BB107" s="150"/>
      <c r="BC107" s="150"/>
      <c r="BD107" s="150"/>
      <c r="BE107" s="150"/>
      <c r="BF107" s="18"/>
      <c r="BG107" s="175" t="s">
        <v>91</v>
      </c>
      <c r="BH107" s="175"/>
      <c r="BI107" s="175"/>
      <c r="BJ107" s="175"/>
      <c r="BK107" s="175"/>
      <c r="BL107" s="175"/>
      <c r="BM107" s="175"/>
      <c r="BN107" s="175"/>
      <c r="BO107" s="175"/>
      <c r="BP107" s="175"/>
      <c r="BQ107" s="175"/>
      <c r="BR107" s="175"/>
      <c r="BS107" s="176"/>
      <c r="BT107" s="144"/>
      <c r="BU107" s="145"/>
      <c r="BV107" s="145"/>
      <c r="BW107" s="145"/>
      <c r="BX107" s="145"/>
      <c r="BY107" s="145"/>
      <c r="BZ107" s="145"/>
      <c r="CA107" s="145"/>
      <c r="CB107" s="145"/>
      <c r="CC107" s="145"/>
      <c r="CD107" s="145"/>
      <c r="CE107" s="145"/>
      <c r="CF107" s="145"/>
      <c r="CG107" s="145"/>
      <c r="CH107" s="145"/>
      <c r="CI107" s="145"/>
      <c r="CJ107" s="145"/>
      <c r="CK107" s="146"/>
      <c r="CL107" s="144"/>
      <c r="CM107" s="145"/>
      <c r="CN107" s="145"/>
      <c r="CO107" s="145"/>
      <c r="CP107" s="145"/>
      <c r="CQ107" s="145"/>
      <c r="CR107" s="145"/>
      <c r="CS107" s="145"/>
      <c r="CT107" s="145"/>
      <c r="CU107" s="145"/>
      <c r="CV107" s="145"/>
      <c r="CW107" s="145"/>
      <c r="CX107" s="145"/>
      <c r="CY107" s="145"/>
      <c r="CZ107" s="145"/>
      <c r="DA107" s="145"/>
      <c r="DB107" s="145"/>
      <c r="DC107" s="145"/>
      <c r="DD107" s="146"/>
    </row>
    <row r="108" spans="1:108" ht="16.5" customHeight="1">
      <c r="A108" s="16"/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8"/>
      <c r="AS108" s="16"/>
      <c r="AT108" s="137" t="s">
        <v>92</v>
      </c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8"/>
      <c r="BT108" s="144"/>
      <c r="BU108" s="145"/>
      <c r="BV108" s="145"/>
      <c r="BW108" s="145"/>
      <c r="BX108" s="145"/>
      <c r="BY108" s="145"/>
      <c r="BZ108" s="145"/>
      <c r="CA108" s="145"/>
      <c r="CB108" s="145"/>
      <c r="CC108" s="145"/>
      <c r="CD108" s="145"/>
      <c r="CE108" s="145"/>
      <c r="CF108" s="145"/>
      <c r="CG108" s="145"/>
      <c r="CH108" s="145"/>
      <c r="CI108" s="145"/>
      <c r="CJ108" s="145"/>
      <c r="CK108" s="146"/>
      <c r="CL108" s="144"/>
      <c r="CM108" s="145"/>
      <c r="CN108" s="145"/>
      <c r="CO108" s="145"/>
      <c r="CP108" s="145"/>
      <c r="CQ108" s="145"/>
      <c r="CR108" s="145"/>
      <c r="CS108" s="145"/>
      <c r="CT108" s="145"/>
      <c r="CU108" s="145"/>
      <c r="CV108" s="145"/>
      <c r="CW108" s="145"/>
      <c r="CX108" s="145"/>
      <c r="CY108" s="145"/>
      <c r="CZ108" s="145"/>
      <c r="DA108" s="145"/>
      <c r="DB108" s="145"/>
      <c r="DC108" s="145"/>
      <c r="DD108" s="146"/>
    </row>
    <row r="109" spans="1:108" ht="15.75" customHeight="1">
      <c r="A109" s="16"/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8"/>
      <c r="AS109" s="16"/>
      <c r="AT109" s="150"/>
      <c r="AU109" s="150"/>
      <c r="AV109" s="150"/>
      <c r="AW109" s="150"/>
      <c r="AX109" s="150"/>
      <c r="AY109" s="150"/>
      <c r="AZ109" s="19" t="s">
        <v>93</v>
      </c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21"/>
      <c r="BT109" s="144"/>
      <c r="BU109" s="145"/>
      <c r="BV109" s="145"/>
      <c r="BW109" s="145"/>
      <c r="BX109" s="145"/>
      <c r="BY109" s="145"/>
      <c r="BZ109" s="145"/>
      <c r="CA109" s="145"/>
      <c r="CB109" s="145"/>
      <c r="CC109" s="145"/>
      <c r="CD109" s="145"/>
      <c r="CE109" s="145"/>
      <c r="CF109" s="145"/>
      <c r="CG109" s="145"/>
      <c r="CH109" s="145"/>
      <c r="CI109" s="145"/>
      <c r="CJ109" s="145"/>
      <c r="CK109" s="146"/>
      <c r="CL109" s="144"/>
      <c r="CM109" s="145"/>
      <c r="CN109" s="145"/>
      <c r="CO109" s="145"/>
      <c r="CP109" s="145"/>
      <c r="CQ109" s="145"/>
      <c r="CR109" s="145"/>
      <c r="CS109" s="145"/>
      <c r="CT109" s="145"/>
      <c r="CU109" s="145"/>
      <c r="CV109" s="145"/>
      <c r="CW109" s="145"/>
      <c r="CX109" s="145"/>
      <c r="CY109" s="145"/>
      <c r="CZ109" s="145"/>
      <c r="DA109" s="145"/>
      <c r="DB109" s="145"/>
      <c r="DC109" s="145"/>
      <c r="DD109" s="146"/>
    </row>
    <row r="110" spans="1:108" ht="16.5" customHeight="1">
      <c r="A110" s="11"/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40"/>
      <c r="AS110" s="14"/>
      <c r="AT110" s="139" t="s">
        <v>94</v>
      </c>
      <c r="AU110" s="139"/>
      <c r="AV110" s="139"/>
      <c r="AW110" s="139"/>
      <c r="AX110" s="139"/>
      <c r="AY110" s="139"/>
      <c r="AZ110" s="139"/>
      <c r="BA110" s="139"/>
      <c r="BB110" s="139"/>
      <c r="BC110" s="139"/>
      <c r="BD110" s="139"/>
      <c r="BE110" s="139"/>
      <c r="BF110" s="139"/>
      <c r="BG110" s="139"/>
      <c r="BH110" s="139"/>
      <c r="BI110" s="139"/>
      <c r="BJ110" s="139"/>
      <c r="BK110" s="139"/>
      <c r="BL110" s="139"/>
      <c r="BM110" s="139"/>
      <c r="BN110" s="139"/>
      <c r="BO110" s="139"/>
      <c r="BP110" s="139"/>
      <c r="BQ110" s="139"/>
      <c r="BR110" s="139"/>
      <c r="BS110" s="140"/>
      <c r="BT110" s="147"/>
      <c r="BU110" s="148"/>
      <c r="BV110" s="148"/>
      <c r="BW110" s="148"/>
      <c r="BX110" s="148"/>
      <c r="BY110" s="148"/>
      <c r="BZ110" s="148"/>
      <c r="CA110" s="148"/>
      <c r="CB110" s="148"/>
      <c r="CC110" s="148"/>
      <c r="CD110" s="148"/>
      <c r="CE110" s="148"/>
      <c r="CF110" s="148"/>
      <c r="CG110" s="148"/>
      <c r="CH110" s="148"/>
      <c r="CI110" s="148"/>
      <c r="CJ110" s="148"/>
      <c r="CK110" s="149"/>
      <c r="CL110" s="147"/>
      <c r="CM110" s="148"/>
      <c r="CN110" s="148"/>
      <c r="CO110" s="148"/>
      <c r="CP110" s="148"/>
      <c r="CQ110" s="148"/>
      <c r="CR110" s="148"/>
      <c r="CS110" s="148"/>
      <c r="CT110" s="148"/>
      <c r="CU110" s="148"/>
      <c r="CV110" s="148"/>
      <c r="CW110" s="148"/>
      <c r="CX110" s="148"/>
      <c r="CY110" s="148"/>
      <c r="CZ110" s="148"/>
      <c r="DA110" s="148"/>
      <c r="DB110" s="148"/>
      <c r="DC110" s="148"/>
      <c r="DD110" s="149"/>
    </row>
    <row r="111" spans="1:108" ht="17.25" customHeight="1">
      <c r="A111" s="126" t="s">
        <v>95</v>
      </c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126"/>
      <c r="AI111" s="126"/>
      <c r="AJ111" s="126"/>
      <c r="AK111" s="126"/>
      <c r="AL111" s="126"/>
      <c r="AM111" s="126"/>
      <c r="AN111" s="126"/>
      <c r="AO111" s="126"/>
      <c r="AP111" s="126"/>
      <c r="AQ111" s="126"/>
      <c r="AR111" s="126"/>
      <c r="AS111" s="126"/>
      <c r="AT111" s="126"/>
      <c r="AU111" s="126"/>
      <c r="AV111" s="126"/>
      <c r="AW111" s="126"/>
      <c r="AX111" s="126"/>
      <c r="AY111" s="126"/>
      <c r="AZ111" s="126"/>
      <c r="BA111" s="126"/>
      <c r="BB111" s="126"/>
      <c r="BC111" s="126"/>
      <c r="BD111" s="126"/>
      <c r="BE111" s="126"/>
      <c r="BF111" s="126"/>
      <c r="BG111" s="126"/>
      <c r="BH111" s="126"/>
      <c r="BI111" s="126"/>
      <c r="BJ111" s="126"/>
      <c r="BK111" s="126"/>
      <c r="BL111" s="126"/>
      <c r="BM111" s="126"/>
      <c r="BN111" s="126"/>
      <c r="BO111" s="126"/>
      <c r="BP111" s="126"/>
      <c r="BQ111" s="126"/>
      <c r="BR111" s="126"/>
      <c r="BS111" s="126"/>
      <c r="BT111" s="126"/>
      <c r="BU111" s="126"/>
      <c r="BV111" s="126"/>
      <c r="BW111" s="126"/>
      <c r="BX111" s="126"/>
      <c r="BY111" s="126"/>
      <c r="BZ111" s="126"/>
      <c r="CA111" s="126"/>
      <c r="CB111" s="126"/>
      <c r="CC111" s="126"/>
      <c r="CD111" s="126"/>
      <c r="CE111" s="126"/>
      <c r="CF111" s="126"/>
      <c r="CG111" s="126"/>
      <c r="CH111" s="126"/>
      <c r="CI111" s="126"/>
      <c r="CJ111" s="126"/>
      <c r="CK111" s="126"/>
      <c r="CL111" s="126"/>
      <c r="CM111" s="126"/>
      <c r="CN111" s="126"/>
      <c r="CO111" s="126"/>
      <c r="CP111" s="126"/>
      <c r="CQ111" s="126"/>
      <c r="CR111" s="126"/>
      <c r="CS111" s="126"/>
      <c r="CT111" s="126"/>
      <c r="CU111" s="126"/>
      <c r="CV111" s="126"/>
      <c r="CW111" s="126"/>
      <c r="CX111" s="126"/>
      <c r="CY111" s="126"/>
      <c r="CZ111" s="126"/>
      <c r="DA111" s="126"/>
      <c r="DB111" s="126"/>
      <c r="DC111" s="126"/>
      <c r="DD111" s="126"/>
    </row>
    <row r="112" spans="1:108" ht="15.75" customHeight="1">
      <c r="A112" s="7"/>
      <c r="B112" s="135" t="s">
        <v>96</v>
      </c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35"/>
      <c r="AQ112" s="135"/>
      <c r="AR112" s="136"/>
      <c r="AS112" s="7"/>
      <c r="AT112" s="153"/>
      <c r="AU112" s="153"/>
      <c r="AV112" s="153"/>
      <c r="AW112" s="153"/>
      <c r="AX112" s="153"/>
      <c r="AY112" s="153"/>
      <c r="AZ112" s="8"/>
      <c r="BA112" s="157" t="s">
        <v>24</v>
      </c>
      <c r="BB112" s="157"/>
      <c r="BC112" s="157"/>
      <c r="BD112" s="157"/>
      <c r="BE112" s="157"/>
      <c r="BF112" s="157"/>
      <c r="BG112" s="157"/>
      <c r="BH112" s="157"/>
      <c r="BI112" s="157"/>
      <c r="BJ112" s="157"/>
      <c r="BK112" s="157"/>
      <c r="BL112" s="157"/>
      <c r="BM112" s="157"/>
      <c r="BN112" s="157"/>
      <c r="BO112" s="157"/>
      <c r="BP112" s="157"/>
      <c r="BQ112" s="157"/>
      <c r="BR112" s="157"/>
      <c r="BS112" s="158"/>
      <c r="BT112" s="141"/>
      <c r="BU112" s="142"/>
      <c r="BV112" s="142"/>
      <c r="BW112" s="142"/>
      <c r="BX112" s="142"/>
      <c r="BY112" s="142"/>
      <c r="BZ112" s="142"/>
      <c r="CA112" s="142"/>
      <c r="CB112" s="142"/>
      <c r="CC112" s="142"/>
      <c r="CD112" s="142"/>
      <c r="CE112" s="142"/>
      <c r="CF112" s="142"/>
      <c r="CG112" s="142"/>
      <c r="CH112" s="142"/>
      <c r="CI112" s="142"/>
      <c r="CJ112" s="142"/>
      <c r="CK112" s="143"/>
      <c r="CL112" s="141"/>
      <c r="CM112" s="142"/>
      <c r="CN112" s="142"/>
      <c r="CO112" s="142"/>
      <c r="CP112" s="142"/>
      <c r="CQ112" s="142"/>
      <c r="CR112" s="142"/>
      <c r="CS112" s="142"/>
      <c r="CT112" s="142"/>
      <c r="CU112" s="142"/>
      <c r="CV112" s="142"/>
      <c r="CW112" s="142"/>
      <c r="CX112" s="142"/>
      <c r="CY112" s="142"/>
      <c r="CZ112" s="142"/>
      <c r="DA112" s="142"/>
      <c r="DB112" s="142"/>
      <c r="DC112" s="142"/>
      <c r="DD112" s="143"/>
    </row>
    <row r="113" spans="1:108" ht="3.75" customHeight="1">
      <c r="A113" s="11"/>
      <c r="B113" s="139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39"/>
      <c r="AK113" s="139"/>
      <c r="AL113" s="139"/>
      <c r="AM113" s="139"/>
      <c r="AN113" s="139"/>
      <c r="AO113" s="139"/>
      <c r="AP113" s="139"/>
      <c r="AQ113" s="139"/>
      <c r="AR113" s="140"/>
      <c r="AS113" s="154"/>
      <c r="AT113" s="155"/>
      <c r="AU113" s="155"/>
      <c r="AV113" s="155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155"/>
      <c r="BN113" s="155"/>
      <c r="BO113" s="155"/>
      <c r="BP113" s="155"/>
      <c r="BQ113" s="155"/>
      <c r="BR113" s="155"/>
      <c r="BS113" s="156"/>
      <c r="BT113" s="147"/>
      <c r="BU113" s="148"/>
      <c r="BV113" s="148"/>
      <c r="BW113" s="148"/>
      <c r="BX113" s="148"/>
      <c r="BY113" s="148"/>
      <c r="BZ113" s="148"/>
      <c r="CA113" s="148"/>
      <c r="CB113" s="148"/>
      <c r="CC113" s="148"/>
      <c r="CD113" s="148"/>
      <c r="CE113" s="148"/>
      <c r="CF113" s="148"/>
      <c r="CG113" s="148"/>
      <c r="CH113" s="148"/>
      <c r="CI113" s="148"/>
      <c r="CJ113" s="148"/>
      <c r="CK113" s="149"/>
      <c r="CL113" s="147"/>
      <c r="CM113" s="148"/>
      <c r="CN113" s="148"/>
      <c r="CO113" s="148"/>
      <c r="CP113" s="148"/>
      <c r="CQ113" s="148"/>
      <c r="CR113" s="148"/>
      <c r="CS113" s="148"/>
      <c r="CT113" s="148"/>
      <c r="CU113" s="148"/>
      <c r="CV113" s="148"/>
      <c r="CW113" s="148"/>
      <c r="CX113" s="148"/>
      <c r="CY113" s="148"/>
      <c r="CZ113" s="148"/>
      <c r="DA113" s="148"/>
      <c r="DB113" s="148"/>
      <c r="DC113" s="148"/>
      <c r="DD113" s="149"/>
    </row>
    <row r="114" spans="1:108" ht="15.75" customHeight="1">
      <c r="A114" s="7"/>
      <c r="B114" s="135" t="s">
        <v>97</v>
      </c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5"/>
      <c r="AR114" s="136"/>
      <c r="AS114" s="7"/>
      <c r="AT114" s="153"/>
      <c r="AU114" s="153"/>
      <c r="AV114" s="153"/>
      <c r="AW114" s="153"/>
      <c r="AX114" s="153"/>
      <c r="AY114" s="153"/>
      <c r="AZ114" s="8"/>
      <c r="BA114" s="157" t="s">
        <v>24</v>
      </c>
      <c r="BB114" s="157"/>
      <c r="BC114" s="157"/>
      <c r="BD114" s="157"/>
      <c r="BE114" s="157"/>
      <c r="BF114" s="157"/>
      <c r="BG114" s="157"/>
      <c r="BH114" s="157"/>
      <c r="BI114" s="157"/>
      <c r="BJ114" s="157"/>
      <c r="BK114" s="157"/>
      <c r="BL114" s="157"/>
      <c r="BM114" s="157"/>
      <c r="BN114" s="157"/>
      <c r="BO114" s="157"/>
      <c r="BP114" s="157"/>
      <c r="BQ114" s="157"/>
      <c r="BR114" s="157"/>
      <c r="BS114" s="158"/>
      <c r="BT114" s="141"/>
      <c r="BU114" s="142"/>
      <c r="BV114" s="142"/>
      <c r="BW114" s="142"/>
      <c r="BX114" s="142"/>
      <c r="BY114" s="142"/>
      <c r="BZ114" s="142"/>
      <c r="CA114" s="142"/>
      <c r="CB114" s="142"/>
      <c r="CC114" s="142"/>
      <c r="CD114" s="142"/>
      <c r="CE114" s="142"/>
      <c r="CF114" s="142"/>
      <c r="CG114" s="142"/>
      <c r="CH114" s="142"/>
      <c r="CI114" s="142"/>
      <c r="CJ114" s="142"/>
      <c r="CK114" s="143"/>
      <c r="CL114" s="141"/>
      <c r="CM114" s="142"/>
      <c r="CN114" s="142"/>
      <c r="CO114" s="142"/>
      <c r="CP114" s="142"/>
      <c r="CQ114" s="142"/>
      <c r="CR114" s="142"/>
      <c r="CS114" s="142"/>
      <c r="CT114" s="142"/>
      <c r="CU114" s="142"/>
      <c r="CV114" s="142"/>
      <c r="CW114" s="142"/>
      <c r="CX114" s="142"/>
      <c r="CY114" s="142"/>
      <c r="CZ114" s="142"/>
      <c r="DA114" s="142"/>
      <c r="DB114" s="142"/>
      <c r="DC114" s="142"/>
      <c r="DD114" s="143"/>
    </row>
    <row r="115" spans="1:108" ht="3.75" customHeight="1">
      <c r="A115" s="11"/>
      <c r="B115" s="139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  <c r="AN115" s="139"/>
      <c r="AO115" s="139"/>
      <c r="AP115" s="139"/>
      <c r="AQ115" s="139"/>
      <c r="AR115" s="140"/>
      <c r="AS115" s="154"/>
      <c r="AT115" s="155"/>
      <c r="AU115" s="155"/>
      <c r="AV115" s="155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I115" s="155"/>
      <c r="BJ115" s="155"/>
      <c r="BK115" s="155"/>
      <c r="BL115" s="155"/>
      <c r="BM115" s="155"/>
      <c r="BN115" s="155"/>
      <c r="BO115" s="155"/>
      <c r="BP115" s="155"/>
      <c r="BQ115" s="155"/>
      <c r="BR115" s="155"/>
      <c r="BS115" s="156"/>
      <c r="BT115" s="147"/>
      <c r="BU115" s="148"/>
      <c r="BV115" s="148"/>
      <c r="BW115" s="148"/>
      <c r="BX115" s="148"/>
      <c r="BY115" s="148"/>
      <c r="BZ115" s="148"/>
      <c r="CA115" s="148"/>
      <c r="CB115" s="148"/>
      <c r="CC115" s="148"/>
      <c r="CD115" s="148"/>
      <c r="CE115" s="148"/>
      <c r="CF115" s="148"/>
      <c r="CG115" s="148"/>
      <c r="CH115" s="148"/>
      <c r="CI115" s="148"/>
      <c r="CJ115" s="148"/>
      <c r="CK115" s="149"/>
      <c r="CL115" s="147"/>
      <c r="CM115" s="148"/>
      <c r="CN115" s="148"/>
      <c r="CO115" s="148"/>
      <c r="CP115" s="148"/>
      <c r="CQ115" s="148"/>
      <c r="CR115" s="148"/>
      <c r="CS115" s="148"/>
      <c r="CT115" s="148"/>
      <c r="CU115" s="148"/>
      <c r="CV115" s="148"/>
      <c r="CW115" s="148"/>
      <c r="CX115" s="148"/>
      <c r="CY115" s="148"/>
      <c r="CZ115" s="148"/>
      <c r="DA115" s="148"/>
      <c r="DB115" s="148"/>
      <c r="DC115" s="148"/>
      <c r="DD115" s="149"/>
    </row>
    <row r="116" spans="1:108" ht="32.25" customHeight="1">
      <c r="A116" s="11"/>
      <c r="B116" s="151" t="s">
        <v>98</v>
      </c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51"/>
      <c r="AH116" s="151"/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2"/>
      <c r="AS116" s="14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  <c r="BI116" s="151"/>
      <c r="BJ116" s="151"/>
      <c r="BK116" s="151"/>
      <c r="BL116" s="151"/>
      <c r="BM116" s="151"/>
      <c r="BN116" s="151"/>
      <c r="BO116" s="151"/>
      <c r="BP116" s="151"/>
      <c r="BQ116" s="151"/>
      <c r="BR116" s="151"/>
      <c r="BS116" s="152"/>
      <c r="BT116" s="167"/>
      <c r="BU116" s="128"/>
      <c r="BV116" s="128"/>
      <c r="BW116" s="128"/>
      <c r="BX116" s="128"/>
      <c r="BY116" s="128"/>
      <c r="BZ116" s="128"/>
      <c r="CA116" s="128"/>
      <c r="CB116" s="128"/>
      <c r="CC116" s="128"/>
      <c r="CD116" s="128"/>
      <c r="CE116" s="128"/>
      <c r="CF116" s="128"/>
      <c r="CG116" s="128"/>
      <c r="CH116" s="128"/>
      <c r="CI116" s="128"/>
      <c r="CJ116" s="128"/>
      <c r="CK116" s="129"/>
      <c r="CL116" s="167"/>
      <c r="CM116" s="128"/>
      <c r="CN116" s="128"/>
      <c r="CO116" s="128"/>
      <c r="CP116" s="128"/>
      <c r="CQ116" s="128"/>
      <c r="CR116" s="128"/>
      <c r="CS116" s="128"/>
      <c r="CT116" s="128"/>
      <c r="CU116" s="128"/>
      <c r="CV116" s="128"/>
      <c r="CW116" s="128"/>
      <c r="CX116" s="128"/>
      <c r="CY116" s="128"/>
      <c r="CZ116" s="128"/>
      <c r="DA116" s="128"/>
      <c r="DB116" s="128"/>
      <c r="DC116" s="128"/>
      <c r="DD116" s="129"/>
    </row>
    <row r="117" spans="1:108" ht="32.25" customHeight="1">
      <c r="A117" s="11"/>
      <c r="B117" s="151" t="s">
        <v>99</v>
      </c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  <c r="X117" s="151"/>
      <c r="Y117" s="151"/>
      <c r="Z117" s="151"/>
      <c r="AA117" s="151"/>
      <c r="AB117" s="151"/>
      <c r="AC117" s="151"/>
      <c r="AD117" s="151"/>
      <c r="AE117" s="151"/>
      <c r="AF117" s="151"/>
      <c r="AG117" s="151"/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2"/>
      <c r="AS117" s="14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  <c r="BI117" s="151"/>
      <c r="BJ117" s="151"/>
      <c r="BK117" s="151"/>
      <c r="BL117" s="151"/>
      <c r="BM117" s="151"/>
      <c r="BN117" s="151"/>
      <c r="BO117" s="151"/>
      <c r="BP117" s="151"/>
      <c r="BQ117" s="151"/>
      <c r="BR117" s="151"/>
      <c r="BS117" s="152"/>
      <c r="BT117" s="167"/>
      <c r="BU117" s="128"/>
      <c r="BV117" s="128"/>
      <c r="BW117" s="128"/>
      <c r="BX117" s="128"/>
      <c r="BY117" s="128"/>
      <c r="BZ117" s="128"/>
      <c r="CA117" s="128"/>
      <c r="CB117" s="128"/>
      <c r="CC117" s="128"/>
      <c r="CD117" s="128"/>
      <c r="CE117" s="128"/>
      <c r="CF117" s="128"/>
      <c r="CG117" s="128"/>
      <c r="CH117" s="128"/>
      <c r="CI117" s="128"/>
      <c r="CJ117" s="128"/>
      <c r="CK117" s="129"/>
      <c r="CL117" s="167"/>
      <c r="CM117" s="128"/>
      <c r="CN117" s="128"/>
      <c r="CO117" s="128"/>
      <c r="CP117" s="128"/>
      <c r="CQ117" s="128"/>
      <c r="CR117" s="128"/>
      <c r="CS117" s="128"/>
      <c r="CT117" s="128"/>
      <c r="CU117" s="128"/>
      <c r="CV117" s="128"/>
      <c r="CW117" s="128"/>
      <c r="CX117" s="128"/>
      <c r="CY117" s="128"/>
      <c r="CZ117" s="128"/>
      <c r="DA117" s="128"/>
      <c r="DB117" s="128"/>
      <c r="DC117" s="128"/>
      <c r="DD117" s="129"/>
    </row>
    <row r="118" spans="1:108" ht="32.25" customHeight="1">
      <c r="A118" s="11"/>
      <c r="B118" s="151" t="s">
        <v>100</v>
      </c>
      <c r="C118" s="151"/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  <c r="X118" s="151"/>
      <c r="Y118" s="151"/>
      <c r="Z118" s="151"/>
      <c r="AA118" s="151"/>
      <c r="AB118" s="151"/>
      <c r="AC118" s="151"/>
      <c r="AD118" s="151"/>
      <c r="AE118" s="151"/>
      <c r="AF118" s="151"/>
      <c r="AG118" s="151"/>
      <c r="AH118" s="151"/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2"/>
      <c r="AS118" s="14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/>
      <c r="BI118" s="151"/>
      <c r="BJ118" s="151"/>
      <c r="BK118" s="151"/>
      <c r="BL118" s="151"/>
      <c r="BM118" s="151"/>
      <c r="BN118" s="151"/>
      <c r="BO118" s="151"/>
      <c r="BP118" s="151"/>
      <c r="BQ118" s="151"/>
      <c r="BR118" s="151"/>
      <c r="BS118" s="152"/>
      <c r="BT118" s="167"/>
      <c r="BU118" s="128"/>
      <c r="BV118" s="128"/>
      <c r="BW118" s="128"/>
      <c r="BX118" s="128"/>
      <c r="BY118" s="128"/>
      <c r="BZ118" s="128"/>
      <c r="CA118" s="128"/>
      <c r="CB118" s="128"/>
      <c r="CC118" s="128"/>
      <c r="CD118" s="128"/>
      <c r="CE118" s="128"/>
      <c r="CF118" s="128"/>
      <c r="CG118" s="128"/>
      <c r="CH118" s="128"/>
      <c r="CI118" s="128"/>
      <c r="CJ118" s="128"/>
      <c r="CK118" s="129"/>
      <c r="CL118" s="167"/>
      <c r="CM118" s="128"/>
      <c r="CN118" s="128"/>
      <c r="CO118" s="128"/>
      <c r="CP118" s="128"/>
      <c r="CQ118" s="128"/>
      <c r="CR118" s="128"/>
      <c r="CS118" s="128"/>
      <c r="CT118" s="128"/>
      <c r="CU118" s="128"/>
      <c r="CV118" s="128"/>
      <c r="CW118" s="128"/>
      <c r="CX118" s="128"/>
      <c r="CY118" s="128"/>
      <c r="CZ118" s="128"/>
      <c r="DA118" s="128"/>
      <c r="DB118" s="128"/>
      <c r="DC118" s="128"/>
      <c r="DD118" s="129"/>
    </row>
    <row r="119" spans="1:108" ht="32.25" customHeight="1">
      <c r="A119" s="11"/>
      <c r="B119" s="151" t="s">
        <v>101</v>
      </c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2"/>
      <c r="AS119" s="14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  <c r="BI119" s="151"/>
      <c r="BJ119" s="151"/>
      <c r="BK119" s="151"/>
      <c r="BL119" s="151"/>
      <c r="BM119" s="151"/>
      <c r="BN119" s="151"/>
      <c r="BO119" s="151"/>
      <c r="BP119" s="151"/>
      <c r="BQ119" s="151"/>
      <c r="BR119" s="151"/>
      <c r="BS119" s="152"/>
      <c r="BT119" s="167"/>
      <c r="BU119" s="128"/>
      <c r="BV119" s="128"/>
      <c r="BW119" s="128"/>
      <c r="BX119" s="128"/>
      <c r="BY119" s="128"/>
      <c r="BZ119" s="128"/>
      <c r="CA119" s="128"/>
      <c r="CB119" s="128"/>
      <c r="CC119" s="128"/>
      <c r="CD119" s="128"/>
      <c r="CE119" s="128"/>
      <c r="CF119" s="128"/>
      <c r="CG119" s="128"/>
      <c r="CH119" s="128"/>
      <c r="CI119" s="128"/>
      <c r="CJ119" s="128"/>
      <c r="CK119" s="129"/>
      <c r="CL119" s="167"/>
      <c r="CM119" s="128"/>
      <c r="CN119" s="128"/>
      <c r="CO119" s="128"/>
      <c r="CP119" s="128"/>
      <c r="CQ119" s="128"/>
      <c r="CR119" s="128"/>
      <c r="CS119" s="128"/>
      <c r="CT119" s="128"/>
      <c r="CU119" s="128"/>
      <c r="CV119" s="128"/>
      <c r="CW119" s="128"/>
      <c r="CX119" s="128"/>
      <c r="CY119" s="128"/>
      <c r="CZ119" s="128"/>
      <c r="DA119" s="128"/>
      <c r="DB119" s="128"/>
      <c r="DC119" s="128"/>
      <c r="DD119" s="129"/>
    </row>
    <row r="120" spans="1:108" ht="31.5" customHeight="1">
      <c r="A120" s="134" t="s">
        <v>102</v>
      </c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  <c r="AK120" s="134"/>
      <c r="AL120" s="134"/>
      <c r="AM120" s="134"/>
      <c r="AN120" s="134"/>
      <c r="AO120" s="134"/>
      <c r="AP120" s="134"/>
      <c r="AQ120" s="134"/>
      <c r="AR120" s="134"/>
      <c r="AS120" s="134"/>
      <c r="AT120" s="134"/>
      <c r="AU120" s="134"/>
      <c r="AV120" s="134"/>
      <c r="AW120" s="134"/>
      <c r="AX120" s="134"/>
      <c r="AY120" s="134"/>
      <c r="AZ120" s="134"/>
      <c r="BA120" s="134"/>
      <c r="BB120" s="134"/>
      <c r="BC120" s="134"/>
      <c r="BD120" s="134"/>
      <c r="BE120" s="134"/>
      <c r="BF120" s="134"/>
      <c r="BG120" s="134"/>
      <c r="BH120" s="134"/>
      <c r="BI120" s="134"/>
      <c r="BJ120" s="134"/>
      <c r="BK120" s="134"/>
      <c r="BL120" s="134"/>
      <c r="BM120" s="134"/>
      <c r="BN120" s="134"/>
      <c r="BO120" s="134"/>
      <c r="BP120" s="134"/>
      <c r="BQ120" s="134"/>
      <c r="BR120" s="134"/>
      <c r="BS120" s="134"/>
      <c r="BT120" s="134"/>
      <c r="BU120" s="134"/>
      <c r="BV120" s="134"/>
      <c r="BW120" s="134"/>
      <c r="BX120" s="134"/>
      <c r="BY120" s="134"/>
      <c r="BZ120" s="134"/>
      <c r="CA120" s="134"/>
      <c r="CB120" s="134"/>
      <c r="CC120" s="134"/>
      <c r="CD120" s="134"/>
      <c r="CE120" s="134"/>
      <c r="CF120" s="134"/>
      <c r="CG120" s="134"/>
      <c r="CH120" s="134"/>
      <c r="CI120" s="134"/>
      <c r="CJ120" s="134"/>
      <c r="CK120" s="134"/>
      <c r="CL120" s="134"/>
      <c r="CM120" s="134"/>
      <c r="CN120" s="134"/>
      <c r="CO120" s="134"/>
      <c r="CP120" s="134"/>
      <c r="CQ120" s="134"/>
      <c r="CR120" s="134"/>
      <c r="CS120" s="134"/>
      <c r="CT120" s="134"/>
      <c r="CU120" s="134"/>
      <c r="CV120" s="134"/>
      <c r="CW120" s="134"/>
      <c r="CX120" s="134"/>
      <c r="CY120" s="134"/>
      <c r="CZ120" s="134"/>
      <c r="DA120" s="134"/>
      <c r="DB120" s="134"/>
      <c r="DC120" s="134"/>
      <c r="DD120" s="134"/>
    </row>
    <row r="121" spans="1:108" ht="15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</row>
    <row r="122" spans="1:108" ht="96.75" customHeight="1">
      <c r="A122" s="126"/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126"/>
      <c r="AJ122" s="126"/>
      <c r="AK122" s="126" t="s">
        <v>103</v>
      </c>
      <c r="AL122" s="126"/>
      <c r="AM122" s="126"/>
      <c r="AN122" s="126"/>
      <c r="AO122" s="126"/>
      <c r="AP122" s="126"/>
      <c r="AQ122" s="126"/>
      <c r="AR122" s="126"/>
      <c r="AS122" s="126"/>
      <c r="AT122" s="126"/>
      <c r="AU122" s="126"/>
      <c r="AV122" s="126"/>
      <c r="AW122" s="126"/>
      <c r="AX122" s="126"/>
      <c r="AY122" s="126" t="s">
        <v>104</v>
      </c>
      <c r="AZ122" s="126"/>
      <c r="BA122" s="126"/>
      <c r="BB122" s="126"/>
      <c r="BC122" s="126"/>
      <c r="BD122" s="126"/>
      <c r="BE122" s="126"/>
      <c r="BF122" s="126"/>
      <c r="BG122" s="126"/>
      <c r="BH122" s="126"/>
      <c r="BI122" s="126"/>
      <c r="BJ122" s="126" t="s">
        <v>105</v>
      </c>
      <c r="BK122" s="126"/>
      <c r="BL122" s="126"/>
      <c r="BM122" s="126"/>
      <c r="BN122" s="126"/>
      <c r="BO122" s="126"/>
      <c r="BP122" s="126"/>
      <c r="BQ122" s="126"/>
      <c r="BR122" s="126"/>
      <c r="BS122" s="126"/>
      <c r="BT122" s="126"/>
      <c r="BU122" s="126"/>
      <c r="BV122" s="126"/>
      <c r="BW122" s="126"/>
      <c r="BX122" s="126"/>
      <c r="BY122" s="126" t="s">
        <v>106</v>
      </c>
      <c r="BZ122" s="126"/>
      <c r="CA122" s="126"/>
      <c r="CB122" s="126"/>
      <c r="CC122" s="126"/>
      <c r="CD122" s="126"/>
      <c r="CE122" s="126"/>
      <c r="CF122" s="126"/>
      <c r="CG122" s="126"/>
      <c r="CH122" s="126"/>
      <c r="CI122" s="126"/>
      <c r="CJ122" s="126"/>
      <c r="CK122" s="126"/>
      <c r="CL122" s="126"/>
      <c r="CM122" s="126" t="s">
        <v>107</v>
      </c>
      <c r="CN122" s="126"/>
      <c r="CO122" s="126"/>
      <c r="CP122" s="126"/>
      <c r="CQ122" s="126"/>
      <c r="CR122" s="126"/>
      <c r="CS122" s="126"/>
      <c r="CT122" s="126"/>
      <c r="CU122" s="126"/>
      <c r="CV122" s="126"/>
      <c r="CW122" s="126"/>
      <c r="CX122" s="126"/>
      <c r="CY122" s="126"/>
      <c r="CZ122" s="126"/>
      <c r="DA122" s="126"/>
      <c r="DB122" s="126"/>
      <c r="DC122" s="126"/>
      <c r="DD122" s="126"/>
    </row>
    <row r="123" spans="1:108" ht="16.5" customHeight="1">
      <c r="A123" s="167" t="s">
        <v>108</v>
      </c>
      <c r="B123" s="128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8"/>
      <c r="AG123" s="128"/>
      <c r="AH123" s="128"/>
      <c r="AI123" s="128"/>
      <c r="AJ123" s="128"/>
      <c r="AK123" s="128"/>
      <c r="AL123" s="128"/>
      <c r="AM123" s="128"/>
      <c r="AN123" s="128"/>
      <c r="AO123" s="128"/>
      <c r="AP123" s="128"/>
      <c r="AQ123" s="128"/>
      <c r="AR123" s="128"/>
      <c r="AS123" s="128"/>
      <c r="AT123" s="128"/>
      <c r="AU123" s="128"/>
      <c r="AV123" s="128"/>
      <c r="AW123" s="128"/>
      <c r="AX123" s="128"/>
      <c r="AY123" s="128"/>
      <c r="AZ123" s="128"/>
      <c r="BA123" s="128"/>
      <c r="BB123" s="128"/>
      <c r="BC123" s="128"/>
      <c r="BD123" s="128"/>
      <c r="BE123" s="128"/>
      <c r="BF123" s="128"/>
      <c r="BG123" s="128"/>
      <c r="BH123" s="128"/>
      <c r="BI123" s="128"/>
      <c r="BJ123" s="128"/>
      <c r="BK123" s="128"/>
      <c r="BL123" s="128"/>
      <c r="BM123" s="128"/>
      <c r="BN123" s="128"/>
      <c r="BO123" s="128"/>
      <c r="BP123" s="128"/>
      <c r="BQ123" s="128"/>
      <c r="BR123" s="128"/>
      <c r="BS123" s="128"/>
      <c r="BT123" s="128"/>
      <c r="BU123" s="128"/>
      <c r="BV123" s="128"/>
      <c r="BW123" s="128"/>
      <c r="BX123" s="128"/>
      <c r="BY123" s="128"/>
      <c r="BZ123" s="128"/>
      <c r="CA123" s="128"/>
      <c r="CB123" s="128"/>
      <c r="CC123" s="128"/>
      <c r="CD123" s="128"/>
      <c r="CE123" s="128"/>
      <c r="CF123" s="128"/>
      <c r="CG123" s="128"/>
      <c r="CH123" s="128"/>
      <c r="CI123" s="128"/>
      <c r="CJ123" s="128"/>
      <c r="CK123" s="128"/>
      <c r="CL123" s="128"/>
      <c r="CM123" s="128"/>
      <c r="CN123" s="128"/>
      <c r="CO123" s="128"/>
      <c r="CP123" s="128"/>
      <c r="CQ123" s="128"/>
      <c r="CR123" s="128"/>
      <c r="CS123" s="128"/>
      <c r="CT123" s="128"/>
      <c r="CU123" s="128"/>
      <c r="CV123" s="128"/>
      <c r="CW123" s="128"/>
      <c r="CX123" s="128"/>
      <c r="CY123" s="128"/>
      <c r="CZ123" s="128"/>
      <c r="DA123" s="128"/>
      <c r="DB123" s="128"/>
      <c r="DC123" s="128"/>
      <c r="DD123" s="129"/>
    </row>
    <row r="124" spans="1:108" ht="33" customHeight="1">
      <c r="A124" s="25"/>
      <c r="B124" s="151" t="s">
        <v>109</v>
      </c>
      <c r="C124" s="151"/>
      <c r="D124" s="151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  <c r="X124" s="151"/>
      <c r="Y124" s="151"/>
      <c r="Z124" s="151"/>
      <c r="AA124" s="151"/>
      <c r="AB124" s="151"/>
      <c r="AC124" s="151"/>
      <c r="AD124" s="151"/>
      <c r="AE124" s="151"/>
      <c r="AF124" s="151"/>
      <c r="AG124" s="151"/>
      <c r="AH124" s="151"/>
      <c r="AI124" s="151"/>
      <c r="AJ124" s="152"/>
      <c r="AK124" s="131"/>
      <c r="AL124" s="132"/>
      <c r="AM124" s="132"/>
      <c r="AN124" s="132"/>
      <c r="AO124" s="132"/>
      <c r="AP124" s="132"/>
      <c r="AQ124" s="132"/>
      <c r="AR124" s="132"/>
      <c r="AS124" s="132"/>
      <c r="AT124" s="132"/>
      <c r="AU124" s="132"/>
      <c r="AV124" s="132"/>
      <c r="AW124" s="132"/>
      <c r="AX124" s="133"/>
      <c r="AY124" s="127"/>
      <c r="AZ124" s="127"/>
      <c r="BA124" s="127"/>
      <c r="BB124" s="127"/>
      <c r="BC124" s="127"/>
      <c r="BD124" s="127"/>
      <c r="BE124" s="127"/>
      <c r="BF124" s="127"/>
      <c r="BG124" s="127"/>
      <c r="BH124" s="127"/>
      <c r="BI124" s="127"/>
      <c r="BJ124" s="127"/>
      <c r="BK124" s="127"/>
      <c r="BL124" s="127"/>
      <c r="BM124" s="127"/>
      <c r="BN124" s="127"/>
      <c r="BO124" s="127"/>
      <c r="BP124" s="127"/>
      <c r="BQ124" s="127"/>
      <c r="BR124" s="127"/>
      <c r="BS124" s="127"/>
      <c r="BT124" s="127"/>
      <c r="BU124" s="127"/>
      <c r="BV124" s="127"/>
      <c r="BW124" s="127"/>
      <c r="BX124" s="127"/>
      <c r="BY124" s="127"/>
      <c r="BZ124" s="127"/>
      <c r="CA124" s="127"/>
      <c r="CB124" s="127"/>
      <c r="CC124" s="127"/>
      <c r="CD124" s="127"/>
      <c r="CE124" s="127"/>
      <c r="CF124" s="127"/>
      <c r="CG124" s="127"/>
      <c r="CH124" s="127"/>
      <c r="CI124" s="127"/>
      <c r="CJ124" s="127"/>
      <c r="CK124" s="127"/>
      <c r="CL124" s="127"/>
      <c r="CM124" s="127"/>
      <c r="CN124" s="127"/>
      <c r="CO124" s="127"/>
      <c r="CP124" s="127"/>
      <c r="CQ124" s="127"/>
      <c r="CR124" s="127"/>
      <c r="CS124" s="127"/>
      <c r="CT124" s="127"/>
      <c r="CU124" s="127"/>
      <c r="CV124" s="127"/>
      <c r="CW124" s="127"/>
      <c r="CX124" s="127"/>
      <c r="CY124" s="127"/>
      <c r="CZ124" s="127"/>
      <c r="DA124" s="127"/>
      <c r="DB124" s="127"/>
      <c r="DC124" s="127"/>
      <c r="DD124" s="127"/>
    </row>
    <row r="125" spans="1:108" ht="15.75">
      <c r="A125" s="25"/>
      <c r="B125" s="151" t="s">
        <v>110</v>
      </c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/>
      <c r="AH125" s="151"/>
      <c r="AI125" s="151"/>
      <c r="AJ125" s="152"/>
      <c r="AK125" s="131"/>
      <c r="AL125" s="132"/>
      <c r="AM125" s="132"/>
      <c r="AN125" s="132"/>
      <c r="AO125" s="132"/>
      <c r="AP125" s="132"/>
      <c r="AQ125" s="132"/>
      <c r="AR125" s="132"/>
      <c r="AS125" s="132"/>
      <c r="AT125" s="132"/>
      <c r="AU125" s="132"/>
      <c r="AV125" s="132"/>
      <c r="AW125" s="132"/>
      <c r="AX125" s="133"/>
      <c r="AY125" s="127"/>
      <c r="AZ125" s="127"/>
      <c r="BA125" s="127"/>
      <c r="BB125" s="127"/>
      <c r="BC125" s="127"/>
      <c r="BD125" s="127"/>
      <c r="BE125" s="127"/>
      <c r="BF125" s="127"/>
      <c r="BG125" s="127"/>
      <c r="BH125" s="127"/>
      <c r="BI125" s="127"/>
      <c r="BJ125" s="127"/>
      <c r="BK125" s="127"/>
      <c r="BL125" s="127"/>
      <c r="BM125" s="127"/>
      <c r="BN125" s="127"/>
      <c r="BO125" s="127"/>
      <c r="BP125" s="127"/>
      <c r="BQ125" s="127"/>
      <c r="BR125" s="127"/>
      <c r="BS125" s="127"/>
      <c r="BT125" s="127"/>
      <c r="BU125" s="127"/>
      <c r="BV125" s="127"/>
      <c r="BW125" s="127"/>
      <c r="BX125" s="127"/>
      <c r="BY125" s="127"/>
      <c r="BZ125" s="127"/>
      <c r="CA125" s="127"/>
      <c r="CB125" s="127"/>
      <c r="CC125" s="127"/>
      <c r="CD125" s="127"/>
      <c r="CE125" s="127"/>
      <c r="CF125" s="127"/>
      <c r="CG125" s="127"/>
      <c r="CH125" s="127"/>
      <c r="CI125" s="127"/>
      <c r="CJ125" s="127"/>
      <c r="CK125" s="127"/>
      <c r="CL125" s="127"/>
      <c r="CM125" s="127"/>
      <c r="CN125" s="127"/>
      <c r="CO125" s="127"/>
      <c r="CP125" s="127"/>
      <c r="CQ125" s="127"/>
      <c r="CR125" s="127"/>
      <c r="CS125" s="127"/>
      <c r="CT125" s="127"/>
      <c r="CU125" s="127"/>
      <c r="CV125" s="127"/>
      <c r="CW125" s="127"/>
      <c r="CX125" s="127"/>
      <c r="CY125" s="127"/>
      <c r="CZ125" s="127"/>
      <c r="DA125" s="127"/>
      <c r="DB125" s="127"/>
      <c r="DC125" s="127"/>
      <c r="DD125" s="127"/>
    </row>
    <row r="126" spans="1:108" ht="96.75" customHeight="1">
      <c r="A126" s="126"/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26"/>
      <c r="AH126" s="126"/>
      <c r="AI126" s="126"/>
      <c r="AJ126" s="126"/>
      <c r="AK126" s="126" t="s">
        <v>103</v>
      </c>
      <c r="AL126" s="126"/>
      <c r="AM126" s="126"/>
      <c r="AN126" s="126"/>
      <c r="AO126" s="126"/>
      <c r="AP126" s="126"/>
      <c r="AQ126" s="126"/>
      <c r="AR126" s="126"/>
      <c r="AS126" s="126"/>
      <c r="AT126" s="126"/>
      <c r="AU126" s="126"/>
      <c r="AV126" s="126"/>
      <c r="AW126" s="126"/>
      <c r="AX126" s="126"/>
      <c r="AY126" s="126" t="s">
        <v>104</v>
      </c>
      <c r="AZ126" s="126"/>
      <c r="BA126" s="126"/>
      <c r="BB126" s="126"/>
      <c r="BC126" s="126"/>
      <c r="BD126" s="126"/>
      <c r="BE126" s="126"/>
      <c r="BF126" s="126"/>
      <c r="BG126" s="126"/>
      <c r="BH126" s="126"/>
      <c r="BI126" s="126"/>
      <c r="BJ126" s="126" t="s">
        <v>105</v>
      </c>
      <c r="BK126" s="126"/>
      <c r="BL126" s="126"/>
      <c r="BM126" s="126"/>
      <c r="BN126" s="126"/>
      <c r="BO126" s="126"/>
      <c r="BP126" s="126"/>
      <c r="BQ126" s="126"/>
      <c r="BR126" s="126"/>
      <c r="BS126" s="126"/>
      <c r="BT126" s="126"/>
      <c r="BU126" s="126"/>
      <c r="BV126" s="126"/>
      <c r="BW126" s="126"/>
      <c r="BX126" s="126"/>
      <c r="BY126" s="126" t="s">
        <v>106</v>
      </c>
      <c r="BZ126" s="126"/>
      <c r="CA126" s="126"/>
      <c r="CB126" s="126"/>
      <c r="CC126" s="126"/>
      <c r="CD126" s="126"/>
      <c r="CE126" s="126"/>
      <c r="CF126" s="126"/>
      <c r="CG126" s="126"/>
      <c r="CH126" s="126"/>
      <c r="CI126" s="126"/>
      <c r="CJ126" s="126"/>
      <c r="CK126" s="126"/>
      <c r="CL126" s="126"/>
      <c r="CM126" s="126" t="s">
        <v>107</v>
      </c>
      <c r="CN126" s="126"/>
      <c r="CO126" s="126"/>
      <c r="CP126" s="126"/>
      <c r="CQ126" s="126"/>
      <c r="CR126" s="126"/>
      <c r="CS126" s="126"/>
      <c r="CT126" s="126"/>
      <c r="CU126" s="126"/>
      <c r="CV126" s="126"/>
      <c r="CW126" s="126"/>
      <c r="CX126" s="126"/>
      <c r="CY126" s="126"/>
      <c r="CZ126" s="126"/>
      <c r="DA126" s="126"/>
      <c r="DB126" s="126"/>
      <c r="DC126" s="126"/>
      <c r="DD126" s="126"/>
    </row>
    <row r="127" spans="1:108" ht="33" customHeight="1">
      <c r="A127" s="25"/>
      <c r="B127" s="151" t="s">
        <v>111</v>
      </c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  <c r="AA127" s="151"/>
      <c r="AB127" s="151"/>
      <c r="AC127" s="151"/>
      <c r="AD127" s="151"/>
      <c r="AE127" s="151"/>
      <c r="AF127" s="151"/>
      <c r="AG127" s="151"/>
      <c r="AH127" s="151"/>
      <c r="AI127" s="151"/>
      <c r="AJ127" s="152"/>
      <c r="AK127" s="131"/>
      <c r="AL127" s="132"/>
      <c r="AM127" s="132"/>
      <c r="AN127" s="132"/>
      <c r="AO127" s="132"/>
      <c r="AP127" s="132"/>
      <c r="AQ127" s="132"/>
      <c r="AR127" s="132"/>
      <c r="AS127" s="132"/>
      <c r="AT127" s="132"/>
      <c r="AU127" s="132"/>
      <c r="AV127" s="132"/>
      <c r="AW127" s="132"/>
      <c r="AX127" s="133"/>
      <c r="AY127" s="127"/>
      <c r="AZ127" s="127"/>
      <c r="BA127" s="127"/>
      <c r="BB127" s="127"/>
      <c r="BC127" s="127"/>
      <c r="BD127" s="127"/>
      <c r="BE127" s="127"/>
      <c r="BF127" s="127"/>
      <c r="BG127" s="127"/>
      <c r="BH127" s="127"/>
      <c r="BI127" s="127"/>
      <c r="BJ127" s="127"/>
      <c r="BK127" s="127"/>
      <c r="BL127" s="127"/>
      <c r="BM127" s="127"/>
      <c r="BN127" s="127"/>
      <c r="BO127" s="127"/>
      <c r="BP127" s="127"/>
      <c r="BQ127" s="127"/>
      <c r="BR127" s="127"/>
      <c r="BS127" s="127"/>
      <c r="BT127" s="127"/>
      <c r="BU127" s="127"/>
      <c r="BV127" s="127"/>
      <c r="BW127" s="127"/>
      <c r="BX127" s="127"/>
      <c r="BY127" s="127"/>
      <c r="BZ127" s="127"/>
      <c r="CA127" s="127"/>
      <c r="CB127" s="127"/>
      <c r="CC127" s="127"/>
      <c r="CD127" s="127"/>
      <c r="CE127" s="127"/>
      <c r="CF127" s="127"/>
      <c r="CG127" s="127"/>
      <c r="CH127" s="127"/>
      <c r="CI127" s="127"/>
      <c r="CJ127" s="127"/>
      <c r="CK127" s="127"/>
      <c r="CL127" s="127"/>
      <c r="CM127" s="127"/>
      <c r="CN127" s="127"/>
      <c r="CO127" s="127"/>
      <c r="CP127" s="127"/>
      <c r="CQ127" s="127"/>
      <c r="CR127" s="127"/>
      <c r="CS127" s="127"/>
      <c r="CT127" s="127"/>
      <c r="CU127" s="127"/>
      <c r="CV127" s="127"/>
      <c r="CW127" s="127"/>
      <c r="CX127" s="127"/>
      <c r="CY127" s="127"/>
      <c r="CZ127" s="127"/>
      <c r="DA127" s="127"/>
      <c r="DB127" s="127"/>
      <c r="DC127" s="127"/>
      <c r="DD127" s="127"/>
    </row>
    <row r="128" spans="1:108" ht="33" customHeight="1">
      <c r="A128" s="25"/>
      <c r="B128" s="151" t="s">
        <v>112</v>
      </c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/>
      <c r="AH128" s="151"/>
      <c r="AI128" s="151"/>
      <c r="AJ128" s="152"/>
      <c r="AK128" s="131"/>
      <c r="AL128" s="132"/>
      <c r="AM128" s="132"/>
      <c r="AN128" s="132"/>
      <c r="AO128" s="132"/>
      <c r="AP128" s="132"/>
      <c r="AQ128" s="132"/>
      <c r="AR128" s="132"/>
      <c r="AS128" s="132"/>
      <c r="AT128" s="132"/>
      <c r="AU128" s="132"/>
      <c r="AV128" s="132"/>
      <c r="AW128" s="132"/>
      <c r="AX128" s="133"/>
      <c r="AY128" s="127"/>
      <c r="AZ128" s="127"/>
      <c r="BA128" s="127"/>
      <c r="BB128" s="127"/>
      <c r="BC128" s="127"/>
      <c r="BD128" s="127"/>
      <c r="BE128" s="127"/>
      <c r="BF128" s="127"/>
      <c r="BG128" s="127"/>
      <c r="BH128" s="127"/>
      <c r="BI128" s="127"/>
      <c r="BJ128" s="127"/>
      <c r="BK128" s="127"/>
      <c r="BL128" s="127"/>
      <c r="BM128" s="127"/>
      <c r="BN128" s="127"/>
      <c r="BO128" s="127"/>
      <c r="BP128" s="127"/>
      <c r="BQ128" s="127"/>
      <c r="BR128" s="127"/>
      <c r="BS128" s="127"/>
      <c r="BT128" s="127"/>
      <c r="BU128" s="127"/>
      <c r="BV128" s="127"/>
      <c r="BW128" s="127"/>
      <c r="BX128" s="127"/>
      <c r="BY128" s="127"/>
      <c r="BZ128" s="127"/>
      <c r="CA128" s="127"/>
      <c r="CB128" s="127"/>
      <c r="CC128" s="127"/>
      <c r="CD128" s="127"/>
      <c r="CE128" s="127"/>
      <c r="CF128" s="127"/>
      <c r="CG128" s="127"/>
      <c r="CH128" s="127"/>
      <c r="CI128" s="127"/>
      <c r="CJ128" s="127"/>
      <c r="CK128" s="127"/>
      <c r="CL128" s="127"/>
      <c r="CM128" s="127"/>
      <c r="CN128" s="127"/>
      <c r="CO128" s="127"/>
      <c r="CP128" s="127"/>
      <c r="CQ128" s="127"/>
      <c r="CR128" s="127"/>
      <c r="CS128" s="127"/>
      <c r="CT128" s="127"/>
      <c r="CU128" s="127"/>
      <c r="CV128" s="127"/>
      <c r="CW128" s="127"/>
      <c r="CX128" s="127"/>
      <c r="CY128" s="127"/>
      <c r="CZ128" s="127"/>
      <c r="DA128" s="127"/>
      <c r="DB128" s="127"/>
      <c r="DC128" s="127"/>
      <c r="DD128" s="127"/>
    </row>
    <row r="129" spans="1:108" ht="33" customHeight="1">
      <c r="A129" s="25"/>
      <c r="B129" s="151" t="s">
        <v>113</v>
      </c>
      <c r="C129" s="151"/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151"/>
      <c r="AA129" s="151"/>
      <c r="AB129" s="151"/>
      <c r="AC129" s="151"/>
      <c r="AD129" s="151"/>
      <c r="AE129" s="151"/>
      <c r="AF129" s="151"/>
      <c r="AG129" s="151"/>
      <c r="AH129" s="151"/>
      <c r="AI129" s="151"/>
      <c r="AJ129" s="152"/>
      <c r="AK129" s="131"/>
      <c r="AL129" s="132"/>
      <c r="AM129" s="132"/>
      <c r="AN129" s="132"/>
      <c r="AO129" s="132"/>
      <c r="AP129" s="132"/>
      <c r="AQ129" s="132"/>
      <c r="AR129" s="132"/>
      <c r="AS129" s="132"/>
      <c r="AT129" s="132"/>
      <c r="AU129" s="132"/>
      <c r="AV129" s="132"/>
      <c r="AW129" s="132"/>
      <c r="AX129" s="133"/>
      <c r="AY129" s="127"/>
      <c r="AZ129" s="127"/>
      <c r="BA129" s="127"/>
      <c r="BB129" s="127"/>
      <c r="BC129" s="127"/>
      <c r="BD129" s="127"/>
      <c r="BE129" s="127"/>
      <c r="BF129" s="127"/>
      <c r="BG129" s="127"/>
      <c r="BH129" s="127"/>
      <c r="BI129" s="127"/>
      <c r="BJ129" s="127"/>
      <c r="BK129" s="127"/>
      <c r="BL129" s="127"/>
      <c r="BM129" s="127"/>
      <c r="BN129" s="127"/>
      <c r="BO129" s="127"/>
      <c r="BP129" s="127"/>
      <c r="BQ129" s="127"/>
      <c r="BR129" s="127"/>
      <c r="BS129" s="127"/>
      <c r="BT129" s="127"/>
      <c r="BU129" s="127"/>
      <c r="BV129" s="127"/>
      <c r="BW129" s="127"/>
      <c r="BX129" s="127"/>
      <c r="BY129" s="127"/>
      <c r="BZ129" s="127"/>
      <c r="CA129" s="127"/>
      <c r="CB129" s="127"/>
      <c r="CC129" s="127"/>
      <c r="CD129" s="127"/>
      <c r="CE129" s="127"/>
      <c r="CF129" s="127"/>
      <c r="CG129" s="127"/>
      <c r="CH129" s="127"/>
      <c r="CI129" s="127"/>
      <c r="CJ129" s="127"/>
      <c r="CK129" s="127"/>
      <c r="CL129" s="127"/>
      <c r="CM129" s="127"/>
      <c r="CN129" s="127"/>
      <c r="CO129" s="127"/>
      <c r="CP129" s="127"/>
      <c r="CQ129" s="127"/>
      <c r="CR129" s="127"/>
      <c r="CS129" s="127"/>
      <c r="CT129" s="127"/>
      <c r="CU129" s="127"/>
      <c r="CV129" s="127"/>
      <c r="CW129" s="127"/>
      <c r="CX129" s="127"/>
      <c r="CY129" s="127"/>
      <c r="CZ129" s="127"/>
      <c r="DA129" s="127"/>
      <c r="DB129" s="127"/>
      <c r="DC129" s="127"/>
      <c r="DD129" s="127"/>
    </row>
    <row r="130" spans="1:108" ht="33" customHeight="1">
      <c r="A130" s="25"/>
      <c r="B130" s="151" t="s">
        <v>114</v>
      </c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  <c r="AA130" s="151"/>
      <c r="AB130" s="151"/>
      <c r="AC130" s="151"/>
      <c r="AD130" s="151"/>
      <c r="AE130" s="151"/>
      <c r="AF130" s="151"/>
      <c r="AG130" s="151"/>
      <c r="AH130" s="151"/>
      <c r="AI130" s="151"/>
      <c r="AJ130" s="152"/>
      <c r="AK130" s="131"/>
      <c r="AL130" s="132"/>
      <c r="AM130" s="132"/>
      <c r="AN130" s="132"/>
      <c r="AO130" s="132"/>
      <c r="AP130" s="132"/>
      <c r="AQ130" s="132"/>
      <c r="AR130" s="132"/>
      <c r="AS130" s="132"/>
      <c r="AT130" s="132"/>
      <c r="AU130" s="132"/>
      <c r="AV130" s="132"/>
      <c r="AW130" s="132"/>
      <c r="AX130" s="133"/>
      <c r="AY130" s="127"/>
      <c r="AZ130" s="127"/>
      <c r="BA130" s="127"/>
      <c r="BB130" s="127"/>
      <c r="BC130" s="127"/>
      <c r="BD130" s="127"/>
      <c r="BE130" s="127"/>
      <c r="BF130" s="127"/>
      <c r="BG130" s="127"/>
      <c r="BH130" s="127"/>
      <c r="BI130" s="127"/>
      <c r="BJ130" s="127"/>
      <c r="BK130" s="127"/>
      <c r="BL130" s="127"/>
      <c r="BM130" s="127"/>
      <c r="BN130" s="127"/>
      <c r="BO130" s="127"/>
      <c r="BP130" s="127"/>
      <c r="BQ130" s="127"/>
      <c r="BR130" s="127"/>
      <c r="BS130" s="127"/>
      <c r="BT130" s="127"/>
      <c r="BU130" s="127"/>
      <c r="BV130" s="127"/>
      <c r="BW130" s="127"/>
      <c r="BX130" s="127"/>
      <c r="BY130" s="127"/>
      <c r="BZ130" s="127"/>
      <c r="CA130" s="127"/>
      <c r="CB130" s="127"/>
      <c r="CC130" s="127"/>
      <c r="CD130" s="127"/>
      <c r="CE130" s="127"/>
      <c r="CF130" s="127"/>
      <c r="CG130" s="127"/>
      <c r="CH130" s="127"/>
      <c r="CI130" s="127"/>
      <c r="CJ130" s="127"/>
      <c r="CK130" s="127"/>
      <c r="CL130" s="127"/>
      <c r="CM130" s="127"/>
      <c r="CN130" s="127"/>
      <c r="CO130" s="127"/>
      <c r="CP130" s="127"/>
      <c r="CQ130" s="127"/>
      <c r="CR130" s="127"/>
      <c r="CS130" s="127"/>
      <c r="CT130" s="127"/>
      <c r="CU130" s="127"/>
      <c r="CV130" s="127"/>
      <c r="CW130" s="127"/>
      <c r="CX130" s="127"/>
      <c r="CY130" s="127"/>
      <c r="CZ130" s="127"/>
      <c r="DA130" s="127"/>
      <c r="DB130" s="127"/>
      <c r="DC130" s="127"/>
      <c r="DD130" s="127"/>
    </row>
    <row r="131" spans="1:108" ht="48" customHeight="1">
      <c r="A131" s="25"/>
      <c r="B131" s="151" t="s">
        <v>115</v>
      </c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  <c r="AA131" s="151"/>
      <c r="AB131" s="151"/>
      <c r="AC131" s="151"/>
      <c r="AD131" s="151"/>
      <c r="AE131" s="151"/>
      <c r="AF131" s="151"/>
      <c r="AG131" s="151"/>
      <c r="AH131" s="151"/>
      <c r="AI131" s="151"/>
      <c r="AJ131" s="152"/>
      <c r="AK131" s="131"/>
      <c r="AL131" s="132"/>
      <c r="AM131" s="132"/>
      <c r="AN131" s="132"/>
      <c r="AO131" s="132"/>
      <c r="AP131" s="132"/>
      <c r="AQ131" s="132"/>
      <c r="AR131" s="132"/>
      <c r="AS131" s="132"/>
      <c r="AT131" s="132"/>
      <c r="AU131" s="132"/>
      <c r="AV131" s="132"/>
      <c r="AW131" s="132"/>
      <c r="AX131" s="133"/>
      <c r="AY131" s="127"/>
      <c r="AZ131" s="127"/>
      <c r="BA131" s="127"/>
      <c r="BB131" s="127"/>
      <c r="BC131" s="127"/>
      <c r="BD131" s="127"/>
      <c r="BE131" s="127"/>
      <c r="BF131" s="127"/>
      <c r="BG131" s="127"/>
      <c r="BH131" s="127"/>
      <c r="BI131" s="127"/>
      <c r="BJ131" s="127"/>
      <c r="BK131" s="127"/>
      <c r="BL131" s="127"/>
      <c r="BM131" s="127"/>
      <c r="BN131" s="127"/>
      <c r="BO131" s="127"/>
      <c r="BP131" s="127"/>
      <c r="BQ131" s="127"/>
      <c r="BR131" s="127"/>
      <c r="BS131" s="127"/>
      <c r="BT131" s="127"/>
      <c r="BU131" s="127"/>
      <c r="BV131" s="127"/>
      <c r="BW131" s="127"/>
      <c r="BX131" s="127"/>
      <c r="BY131" s="127"/>
      <c r="BZ131" s="127"/>
      <c r="CA131" s="127"/>
      <c r="CB131" s="127"/>
      <c r="CC131" s="127"/>
      <c r="CD131" s="127"/>
      <c r="CE131" s="127"/>
      <c r="CF131" s="127"/>
      <c r="CG131" s="127"/>
      <c r="CH131" s="127"/>
      <c r="CI131" s="127"/>
      <c r="CJ131" s="127"/>
      <c r="CK131" s="127"/>
      <c r="CL131" s="127"/>
      <c r="CM131" s="127"/>
      <c r="CN131" s="127"/>
      <c r="CO131" s="127"/>
      <c r="CP131" s="127"/>
      <c r="CQ131" s="127"/>
      <c r="CR131" s="127"/>
      <c r="CS131" s="127"/>
      <c r="CT131" s="127"/>
      <c r="CU131" s="127"/>
      <c r="CV131" s="127"/>
      <c r="CW131" s="127"/>
      <c r="CX131" s="127"/>
      <c r="CY131" s="127"/>
      <c r="CZ131" s="127"/>
      <c r="DA131" s="127"/>
      <c r="DB131" s="127"/>
      <c r="DC131" s="127"/>
      <c r="DD131" s="127"/>
    </row>
    <row r="132" spans="1:108" ht="48" customHeight="1">
      <c r="A132" s="25"/>
      <c r="B132" s="151" t="s">
        <v>116</v>
      </c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  <c r="AA132" s="151"/>
      <c r="AB132" s="151"/>
      <c r="AC132" s="151"/>
      <c r="AD132" s="151"/>
      <c r="AE132" s="151"/>
      <c r="AF132" s="151"/>
      <c r="AG132" s="151"/>
      <c r="AH132" s="151"/>
      <c r="AI132" s="151"/>
      <c r="AJ132" s="152"/>
      <c r="AK132" s="131"/>
      <c r="AL132" s="132"/>
      <c r="AM132" s="132"/>
      <c r="AN132" s="132"/>
      <c r="AO132" s="132"/>
      <c r="AP132" s="132"/>
      <c r="AQ132" s="132"/>
      <c r="AR132" s="132"/>
      <c r="AS132" s="132"/>
      <c r="AT132" s="132"/>
      <c r="AU132" s="132"/>
      <c r="AV132" s="132"/>
      <c r="AW132" s="132"/>
      <c r="AX132" s="133"/>
      <c r="AY132" s="127"/>
      <c r="AZ132" s="127"/>
      <c r="BA132" s="127"/>
      <c r="BB132" s="127"/>
      <c r="BC132" s="127"/>
      <c r="BD132" s="127"/>
      <c r="BE132" s="127"/>
      <c r="BF132" s="127"/>
      <c r="BG132" s="127"/>
      <c r="BH132" s="127"/>
      <c r="BI132" s="127"/>
      <c r="BJ132" s="127"/>
      <c r="BK132" s="127"/>
      <c r="BL132" s="127"/>
      <c r="BM132" s="127"/>
      <c r="BN132" s="127"/>
      <c r="BO132" s="127"/>
      <c r="BP132" s="127"/>
      <c r="BQ132" s="127"/>
      <c r="BR132" s="127"/>
      <c r="BS132" s="127"/>
      <c r="BT132" s="127"/>
      <c r="BU132" s="127"/>
      <c r="BV132" s="127"/>
      <c r="BW132" s="127"/>
      <c r="BX132" s="127"/>
      <c r="BY132" s="127"/>
      <c r="BZ132" s="127"/>
      <c r="CA132" s="127"/>
      <c r="CB132" s="127"/>
      <c r="CC132" s="127"/>
      <c r="CD132" s="127"/>
      <c r="CE132" s="127"/>
      <c r="CF132" s="127"/>
      <c r="CG132" s="127"/>
      <c r="CH132" s="127"/>
      <c r="CI132" s="127"/>
      <c r="CJ132" s="127"/>
      <c r="CK132" s="127"/>
      <c r="CL132" s="127"/>
      <c r="CM132" s="127"/>
      <c r="CN132" s="127"/>
      <c r="CO132" s="127"/>
      <c r="CP132" s="127"/>
      <c r="CQ132" s="127"/>
      <c r="CR132" s="127"/>
      <c r="CS132" s="127"/>
      <c r="CT132" s="127"/>
      <c r="CU132" s="127"/>
      <c r="CV132" s="127"/>
      <c r="CW132" s="127"/>
      <c r="CX132" s="127"/>
      <c r="CY132" s="127"/>
      <c r="CZ132" s="127"/>
      <c r="DA132" s="127"/>
      <c r="DB132" s="127"/>
      <c r="DC132" s="127"/>
      <c r="DD132" s="127"/>
    </row>
    <row r="133" spans="1:108" ht="33" customHeight="1">
      <c r="A133" s="25"/>
      <c r="B133" s="151" t="s">
        <v>117</v>
      </c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  <c r="AA133" s="151"/>
      <c r="AB133" s="151"/>
      <c r="AC133" s="151"/>
      <c r="AD133" s="151"/>
      <c r="AE133" s="151"/>
      <c r="AF133" s="151"/>
      <c r="AG133" s="151"/>
      <c r="AH133" s="151"/>
      <c r="AI133" s="151"/>
      <c r="AJ133" s="152"/>
      <c r="AK133" s="131"/>
      <c r="AL133" s="132"/>
      <c r="AM133" s="132"/>
      <c r="AN133" s="132"/>
      <c r="AO133" s="132"/>
      <c r="AP133" s="132"/>
      <c r="AQ133" s="132"/>
      <c r="AR133" s="132"/>
      <c r="AS133" s="132"/>
      <c r="AT133" s="132"/>
      <c r="AU133" s="132"/>
      <c r="AV133" s="132"/>
      <c r="AW133" s="132"/>
      <c r="AX133" s="133"/>
      <c r="AY133" s="127"/>
      <c r="AZ133" s="127"/>
      <c r="BA133" s="127"/>
      <c r="BB133" s="127"/>
      <c r="BC133" s="127"/>
      <c r="BD133" s="127"/>
      <c r="BE133" s="127"/>
      <c r="BF133" s="127"/>
      <c r="BG133" s="127"/>
      <c r="BH133" s="127"/>
      <c r="BI133" s="127"/>
      <c r="BJ133" s="127"/>
      <c r="BK133" s="127"/>
      <c r="BL133" s="127"/>
      <c r="BM133" s="127"/>
      <c r="BN133" s="127"/>
      <c r="BO133" s="127"/>
      <c r="BP133" s="127"/>
      <c r="BQ133" s="127"/>
      <c r="BR133" s="127"/>
      <c r="BS133" s="127"/>
      <c r="BT133" s="127"/>
      <c r="BU133" s="127"/>
      <c r="BV133" s="127"/>
      <c r="BW133" s="127"/>
      <c r="BX133" s="127"/>
      <c r="BY133" s="127"/>
      <c r="BZ133" s="127"/>
      <c r="CA133" s="127"/>
      <c r="CB133" s="127"/>
      <c r="CC133" s="127"/>
      <c r="CD133" s="127"/>
      <c r="CE133" s="127"/>
      <c r="CF133" s="127"/>
      <c r="CG133" s="127"/>
      <c r="CH133" s="127"/>
      <c r="CI133" s="127"/>
      <c r="CJ133" s="127"/>
      <c r="CK133" s="127"/>
      <c r="CL133" s="127"/>
      <c r="CM133" s="127"/>
      <c r="CN133" s="127"/>
      <c r="CO133" s="127"/>
      <c r="CP133" s="127"/>
      <c r="CQ133" s="127"/>
      <c r="CR133" s="127"/>
      <c r="CS133" s="127"/>
      <c r="CT133" s="127"/>
      <c r="CU133" s="127"/>
      <c r="CV133" s="127"/>
      <c r="CW133" s="127"/>
      <c r="CX133" s="127"/>
      <c r="CY133" s="127"/>
      <c r="CZ133" s="127"/>
      <c r="DA133" s="127"/>
      <c r="DB133" s="127"/>
      <c r="DC133" s="127"/>
      <c r="DD133" s="127"/>
    </row>
    <row r="134" spans="1:108" ht="33" customHeight="1">
      <c r="A134" s="25"/>
      <c r="B134" s="151" t="s">
        <v>118</v>
      </c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  <c r="AA134" s="151"/>
      <c r="AB134" s="151"/>
      <c r="AC134" s="151"/>
      <c r="AD134" s="151"/>
      <c r="AE134" s="151"/>
      <c r="AF134" s="151"/>
      <c r="AG134" s="151"/>
      <c r="AH134" s="151"/>
      <c r="AI134" s="151"/>
      <c r="AJ134" s="152"/>
      <c r="AK134" s="131"/>
      <c r="AL134" s="132"/>
      <c r="AM134" s="132"/>
      <c r="AN134" s="132"/>
      <c r="AO134" s="132"/>
      <c r="AP134" s="132"/>
      <c r="AQ134" s="132"/>
      <c r="AR134" s="132"/>
      <c r="AS134" s="132"/>
      <c r="AT134" s="132"/>
      <c r="AU134" s="132"/>
      <c r="AV134" s="132"/>
      <c r="AW134" s="132"/>
      <c r="AX134" s="133"/>
      <c r="AY134" s="127"/>
      <c r="AZ134" s="127"/>
      <c r="BA134" s="127"/>
      <c r="BB134" s="127"/>
      <c r="BC134" s="127"/>
      <c r="BD134" s="127"/>
      <c r="BE134" s="127"/>
      <c r="BF134" s="127"/>
      <c r="BG134" s="127"/>
      <c r="BH134" s="127"/>
      <c r="BI134" s="127"/>
      <c r="BJ134" s="127"/>
      <c r="BK134" s="127"/>
      <c r="BL134" s="127"/>
      <c r="BM134" s="127"/>
      <c r="BN134" s="127"/>
      <c r="BO134" s="127"/>
      <c r="BP134" s="127"/>
      <c r="BQ134" s="127"/>
      <c r="BR134" s="127"/>
      <c r="BS134" s="127"/>
      <c r="BT134" s="127"/>
      <c r="BU134" s="127"/>
      <c r="BV134" s="127"/>
      <c r="BW134" s="127"/>
      <c r="BX134" s="127"/>
      <c r="BY134" s="127"/>
      <c r="BZ134" s="127"/>
      <c r="CA134" s="127"/>
      <c r="CB134" s="127"/>
      <c r="CC134" s="127"/>
      <c r="CD134" s="127"/>
      <c r="CE134" s="127"/>
      <c r="CF134" s="127"/>
      <c r="CG134" s="127"/>
      <c r="CH134" s="127"/>
      <c r="CI134" s="127"/>
      <c r="CJ134" s="127"/>
      <c r="CK134" s="127"/>
      <c r="CL134" s="127"/>
      <c r="CM134" s="127"/>
      <c r="CN134" s="127"/>
      <c r="CO134" s="127"/>
      <c r="CP134" s="127"/>
      <c r="CQ134" s="127"/>
      <c r="CR134" s="127"/>
      <c r="CS134" s="127"/>
      <c r="CT134" s="127"/>
      <c r="CU134" s="127"/>
      <c r="CV134" s="127"/>
      <c r="CW134" s="127"/>
      <c r="CX134" s="127"/>
      <c r="CY134" s="127"/>
      <c r="CZ134" s="127"/>
      <c r="DA134" s="127"/>
      <c r="DB134" s="127"/>
      <c r="DC134" s="127"/>
      <c r="DD134" s="127"/>
    </row>
    <row r="135" spans="1:108" ht="33" customHeight="1">
      <c r="A135" s="25"/>
      <c r="B135" s="151" t="s">
        <v>119</v>
      </c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  <c r="AA135" s="151"/>
      <c r="AB135" s="151"/>
      <c r="AC135" s="151"/>
      <c r="AD135" s="151"/>
      <c r="AE135" s="151"/>
      <c r="AF135" s="151"/>
      <c r="AG135" s="151"/>
      <c r="AH135" s="151"/>
      <c r="AI135" s="151"/>
      <c r="AJ135" s="152"/>
      <c r="AK135" s="131"/>
      <c r="AL135" s="132"/>
      <c r="AM135" s="132"/>
      <c r="AN135" s="132"/>
      <c r="AO135" s="132"/>
      <c r="AP135" s="132"/>
      <c r="AQ135" s="132"/>
      <c r="AR135" s="132"/>
      <c r="AS135" s="132"/>
      <c r="AT135" s="132"/>
      <c r="AU135" s="132"/>
      <c r="AV135" s="132"/>
      <c r="AW135" s="132"/>
      <c r="AX135" s="133"/>
      <c r="AY135" s="127"/>
      <c r="AZ135" s="127"/>
      <c r="BA135" s="127"/>
      <c r="BB135" s="127"/>
      <c r="BC135" s="127"/>
      <c r="BD135" s="127"/>
      <c r="BE135" s="127"/>
      <c r="BF135" s="127"/>
      <c r="BG135" s="127"/>
      <c r="BH135" s="127"/>
      <c r="BI135" s="127"/>
      <c r="BJ135" s="127"/>
      <c r="BK135" s="127"/>
      <c r="BL135" s="127"/>
      <c r="BM135" s="127"/>
      <c r="BN135" s="127"/>
      <c r="BO135" s="127"/>
      <c r="BP135" s="127"/>
      <c r="BQ135" s="127"/>
      <c r="BR135" s="127"/>
      <c r="BS135" s="127"/>
      <c r="BT135" s="127"/>
      <c r="BU135" s="127"/>
      <c r="BV135" s="127"/>
      <c r="BW135" s="127"/>
      <c r="BX135" s="127"/>
      <c r="BY135" s="127"/>
      <c r="BZ135" s="127"/>
      <c r="CA135" s="127"/>
      <c r="CB135" s="127"/>
      <c r="CC135" s="127"/>
      <c r="CD135" s="127"/>
      <c r="CE135" s="127"/>
      <c r="CF135" s="127"/>
      <c r="CG135" s="127"/>
      <c r="CH135" s="127"/>
      <c r="CI135" s="127"/>
      <c r="CJ135" s="127"/>
      <c r="CK135" s="127"/>
      <c r="CL135" s="127"/>
      <c r="CM135" s="127"/>
      <c r="CN135" s="127"/>
      <c r="CO135" s="127"/>
      <c r="CP135" s="127"/>
      <c r="CQ135" s="127"/>
      <c r="CR135" s="127"/>
      <c r="CS135" s="127"/>
      <c r="CT135" s="127"/>
      <c r="CU135" s="127"/>
      <c r="CV135" s="127"/>
      <c r="CW135" s="127"/>
      <c r="CX135" s="127"/>
      <c r="CY135" s="127"/>
      <c r="CZ135" s="127"/>
      <c r="DA135" s="127"/>
      <c r="DB135" s="127"/>
      <c r="DC135" s="127"/>
      <c r="DD135" s="127"/>
    </row>
    <row r="136" spans="1:108" ht="64.5" customHeight="1">
      <c r="A136" s="25"/>
      <c r="B136" s="151" t="s">
        <v>120</v>
      </c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  <c r="AA136" s="151"/>
      <c r="AB136" s="151"/>
      <c r="AC136" s="151"/>
      <c r="AD136" s="151"/>
      <c r="AE136" s="151"/>
      <c r="AF136" s="151"/>
      <c r="AG136" s="151"/>
      <c r="AH136" s="151"/>
      <c r="AI136" s="151"/>
      <c r="AJ136" s="152"/>
      <c r="AK136" s="131"/>
      <c r="AL136" s="132"/>
      <c r="AM136" s="132"/>
      <c r="AN136" s="132"/>
      <c r="AO136" s="132"/>
      <c r="AP136" s="132"/>
      <c r="AQ136" s="132"/>
      <c r="AR136" s="132"/>
      <c r="AS136" s="132"/>
      <c r="AT136" s="132"/>
      <c r="AU136" s="132"/>
      <c r="AV136" s="132"/>
      <c r="AW136" s="132"/>
      <c r="AX136" s="133"/>
      <c r="AY136" s="127"/>
      <c r="AZ136" s="127"/>
      <c r="BA136" s="127"/>
      <c r="BB136" s="127"/>
      <c r="BC136" s="127"/>
      <c r="BD136" s="127"/>
      <c r="BE136" s="127"/>
      <c r="BF136" s="127"/>
      <c r="BG136" s="127"/>
      <c r="BH136" s="127"/>
      <c r="BI136" s="127"/>
      <c r="BJ136" s="127"/>
      <c r="BK136" s="127"/>
      <c r="BL136" s="127"/>
      <c r="BM136" s="127"/>
      <c r="BN136" s="127"/>
      <c r="BO136" s="127"/>
      <c r="BP136" s="127"/>
      <c r="BQ136" s="127"/>
      <c r="BR136" s="127"/>
      <c r="BS136" s="127"/>
      <c r="BT136" s="127"/>
      <c r="BU136" s="127"/>
      <c r="BV136" s="127"/>
      <c r="BW136" s="127"/>
      <c r="BX136" s="127"/>
      <c r="BY136" s="127"/>
      <c r="BZ136" s="127"/>
      <c r="CA136" s="127"/>
      <c r="CB136" s="127"/>
      <c r="CC136" s="127"/>
      <c r="CD136" s="127"/>
      <c r="CE136" s="127"/>
      <c r="CF136" s="127"/>
      <c r="CG136" s="127"/>
      <c r="CH136" s="127"/>
      <c r="CI136" s="127"/>
      <c r="CJ136" s="127"/>
      <c r="CK136" s="127"/>
      <c r="CL136" s="127"/>
      <c r="CM136" s="127"/>
      <c r="CN136" s="127"/>
      <c r="CO136" s="127"/>
      <c r="CP136" s="127"/>
      <c r="CQ136" s="127"/>
      <c r="CR136" s="127"/>
      <c r="CS136" s="127"/>
      <c r="CT136" s="127"/>
      <c r="CU136" s="127"/>
      <c r="CV136" s="127"/>
      <c r="CW136" s="127"/>
      <c r="CX136" s="127"/>
      <c r="CY136" s="127"/>
      <c r="CZ136" s="127"/>
      <c r="DA136" s="127"/>
      <c r="DB136" s="127"/>
      <c r="DC136" s="127"/>
      <c r="DD136" s="127"/>
    </row>
    <row r="137" spans="1:108" ht="16.5" customHeight="1">
      <c r="A137" s="167" t="s">
        <v>121</v>
      </c>
      <c r="B137" s="128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  <c r="AA137" s="128"/>
      <c r="AB137" s="128"/>
      <c r="AC137" s="128"/>
      <c r="AD137" s="128"/>
      <c r="AE137" s="128"/>
      <c r="AF137" s="128"/>
      <c r="AG137" s="128"/>
      <c r="AH137" s="128"/>
      <c r="AI137" s="128"/>
      <c r="AJ137" s="128"/>
      <c r="AK137" s="128"/>
      <c r="AL137" s="128"/>
      <c r="AM137" s="128"/>
      <c r="AN137" s="128"/>
      <c r="AO137" s="128"/>
      <c r="AP137" s="128"/>
      <c r="AQ137" s="128"/>
      <c r="AR137" s="128"/>
      <c r="AS137" s="128"/>
      <c r="AT137" s="128"/>
      <c r="AU137" s="128"/>
      <c r="AV137" s="128"/>
      <c r="AW137" s="128"/>
      <c r="AX137" s="128"/>
      <c r="AY137" s="128"/>
      <c r="AZ137" s="128"/>
      <c r="BA137" s="128"/>
      <c r="BB137" s="128"/>
      <c r="BC137" s="128"/>
      <c r="BD137" s="128"/>
      <c r="BE137" s="128"/>
      <c r="BF137" s="128"/>
      <c r="BG137" s="128"/>
      <c r="BH137" s="128"/>
      <c r="BI137" s="128"/>
      <c r="BJ137" s="128"/>
      <c r="BK137" s="128"/>
      <c r="BL137" s="128"/>
      <c r="BM137" s="128"/>
      <c r="BN137" s="128"/>
      <c r="BO137" s="128"/>
      <c r="BP137" s="128"/>
      <c r="BQ137" s="128"/>
      <c r="BR137" s="128"/>
      <c r="BS137" s="128"/>
      <c r="BT137" s="128"/>
      <c r="BU137" s="128"/>
      <c r="BV137" s="128"/>
      <c r="BW137" s="128"/>
      <c r="BX137" s="128"/>
      <c r="BY137" s="128"/>
      <c r="BZ137" s="128"/>
      <c r="CA137" s="128"/>
      <c r="CB137" s="128"/>
      <c r="CC137" s="128"/>
      <c r="CD137" s="128"/>
      <c r="CE137" s="128"/>
      <c r="CF137" s="128"/>
      <c r="CG137" s="128"/>
      <c r="CH137" s="128"/>
      <c r="CI137" s="128"/>
      <c r="CJ137" s="128"/>
      <c r="CK137" s="128"/>
      <c r="CL137" s="128"/>
      <c r="CM137" s="128"/>
      <c r="CN137" s="128"/>
      <c r="CO137" s="128"/>
      <c r="CP137" s="128"/>
      <c r="CQ137" s="128"/>
      <c r="CR137" s="128"/>
      <c r="CS137" s="128"/>
      <c r="CT137" s="128"/>
      <c r="CU137" s="128"/>
      <c r="CV137" s="128"/>
      <c r="CW137" s="128"/>
      <c r="CX137" s="128"/>
      <c r="CY137" s="128"/>
      <c r="CZ137" s="128"/>
      <c r="DA137" s="128"/>
      <c r="DB137" s="128"/>
      <c r="DC137" s="128"/>
      <c r="DD137" s="129"/>
    </row>
    <row r="138" spans="1:108" ht="63.75" customHeight="1">
      <c r="A138" s="25"/>
      <c r="B138" s="151" t="s">
        <v>122</v>
      </c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  <c r="AA138" s="151"/>
      <c r="AB138" s="151"/>
      <c r="AC138" s="151"/>
      <c r="AD138" s="151"/>
      <c r="AE138" s="151"/>
      <c r="AF138" s="151"/>
      <c r="AG138" s="151"/>
      <c r="AH138" s="151"/>
      <c r="AI138" s="151"/>
      <c r="AJ138" s="152"/>
      <c r="AK138" s="131"/>
      <c r="AL138" s="132"/>
      <c r="AM138" s="132"/>
      <c r="AN138" s="132"/>
      <c r="AO138" s="132"/>
      <c r="AP138" s="132"/>
      <c r="AQ138" s="132"/>
      <c r="AR138" s="132"/>
      <c r="AS138" s="132"/>
      <c r="AT138" s="132"/>
      <c r="AU138" s="132"/>
      <c r="AV138" s="132"/>
      <c r="AW138" s="132"/>
      <c r="AX138" s="133"/>
      <c r="AY138" s="127"/>
      <c r="AZ138" s="127"/>
      <c r="BA138" s="127"/>
      <c r="BB138" s="127"/>
      <c r="BC138" s="127"/>
      <c r="BD138" s="127"/>
      <c r="BE138" s="127"/>
      <c r="BF138" s="127"/>
      <c r="BG138" s="127"/>
      <c r="BH138" s="127"/>
      <c r="BI138" s="127"/>
      <c r="BJ138" s="127"/>
      <c r="BK138" s="127"/>
      <c r="BL138" s="127"/>
      <c r="BM138" s="127"/>
      <c r="BN138" s="127"/>
      <c r="BO138" s="127"/>
      <c r="BP138" s="127"/>
      <c r="BQ138" s="127"/>
      <c r="BR138" s="127"/>
      <c r="BS138" s="127"/>
      <c r="BT138" s="127"/>
      <c r="BU138" s="127"/>
      <c r="BV138" s="127"/>
      <c r="BW138" s="127"/>
      <c r="BX138" s="127"/>
      <c r="BY138" s="127"/>
      <c r="BZ138" s="127"/>
      <c r="CA138" s="127"/>
      <c r="CB138" s="127"/>
      <c r="CC138" s="127"/>
      <c r="CD138" s="127"/>
      <c r="CE138" s="127"/>
      <c r="CF138" s="127"/>
      <c r="CG138" s="127"/>
      <c r="CH138" s="127"/>
      <c r="CI138" s="127"/>
      <c r="CJ138" s="127"/>
      <c r="CK138" s="127"/>
      <c r="CL138" s="127"/>
      <c r="CM138" s="127"/>
      <c r="CN138" s="127"/>
      <c r="CO138" s="127"/>
      <c r="CP138" s="127"/>
      <c r="CQ138" s="127"/>
      <c r="CR138" s="127"/>
      <c r="CS138" s="127"/>
      <c r="CT138" s="127"/>
      <c r="CU138" s="127"/>
      <c r="CV138" s="127"/>
      <c r="CW138" s="127"/>
      <c r="CX138" s="127"/>
      <c r="CY138" s="127"/>
      <c r="CZ138" s="127"/>
      <c r="DA138" s="127"/>
      <c r="DB138" s="127"/>
      <c r="DC138" s="127"/>
      <c r="DD138" s="127"/>
    </row>
    <row r="139" spans="1:108" ht="33" customHeight="1">
      <c r="A139" s="25"/>
      <c r="B139" s="151" t="s">
        <v>123</v>
      </c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  <c r="X139" s="151"/>
      <c r="Y139" s="151"/>
      <c r="Z139" s="151"/>
      <c r="AA139" s="151"/>
      <c r="AB139" s="151"/>
      <c r="AC139" s="151"/>
      <c r="AD139" s="151"/>
      <c r="AE139" s="151"/>
      <c r="AF139" s="151"/>
      <c r="AG139" s="151"/>
      <c r="AH139" s="151"/>
      <c r="AI139" s="151"/>
      <c r="AJ139" s="152"/>
      <c r="AK139" s="131"/>
      <c r="AL139" s="132"/>
      <c r="AM139" s="132"/>
      <c r="AN139" s="132"/>
      <c r="AO139" s="132"/>
      <c r="AP139" s="132"/>
      <c r="AQ139" s="132"/>
      <c r="AR139" s="132"/>
      <c r="AS139" s="132"/>
      <c r="AT139" s="132"/>
      <c r="AU139" s="132"/>
      <c r="AV139" s="132"/>
      <c r="AW139" s="132"/>
      <c r="AX139" s="133"/>
      <c r="AY139" s="127"/>
      <c r="AZ139" s="127"/>
      <c r="BA139" s="127"/>
      <c r="BB139" s="127"/>
      <c r="BC139" s="127"/>
      <c r="BD139" s="127"/>
      <c r="BE139" s="127"/>
      <c r="BF139" s="127"/>
      <c r="BG139" s="127"/>
      <c r="BH139" s="127"/>
      <c r="BI139" s="127"/>
      <c r="BJ139" s="127"/>
      <c r="BK139" s="127"/>
      <c r="BL139" s="127"/>
      <c r="BM139" s="127"/>
      <c r="BN139" s="127"/>
      <c r="BO139" s="127"/>
      <c r="BP139" s="127"/>
      <c r="BQ139" s="127"/>
      <c r="BR139" s="127"/>
      <c r="BS139" s="127"/>
      <c r="BT139" s="127"/>
      <c r="BU139" s="127"/>
      <c r="BV139" s="127"/>
      <c r="BW139" s="127"/>
      <c r="BX139" s="127"/>
      <c r="BY139" s="127"/>
      <c r="BZ139" s="127"/>
      <c r="CA139" s="127"/>
      <c r="CB139" s="127"/>
      <c r="CC139" s="127"/>
      <c r="CD139" s="127"/>
      <c r="CE139" s="127"/>
      <c r="CF139" s="127"/>
      <c r="CG139" s="127"/>
      <c r="CH139" s="127"/>
      <c r="CI139" s="127"/>
      <c r="CJ139" s="127"/>
      <c r="CK139" s="127"/>
      <c r="CL139" s="127"/>
      <c r="CM139" s="127"/>
      <c r="CN139" s="127"/>
      <c r="CO139" s="127"/>
      <c r="CP139" s="127"/>
      <c r="CQ139" s="127"/>
      <c r="CR139" s="127"/>
      <c r="CS139" s="127"/>
      <c r="CT139" s="127"/>
      <c r="CU139" s="127"/>
      <c r="CV139" s="127"/>
      <c r="CW139" s="127"/>
      <c r="CX139" s="127"/>
      <c r="CY139" s="127"/>
      <c r="CZ139" s="127"/>
      <c r="DA139" s="127"/>
      <c r="DB139" s="127"/>
      <c r="DC139" s="127"/>
      <c r="DD139" s="127"/>
    </row>
    <row r="140" spans="1:108" ht="33" customHeight="1">
      <c r="A140" s="25"/>
      <c r="B140" s="151" t="s">
        <v>124</v>
      </c>
      <c r="C140" s="151"/>
      <c r="D140" s="151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  <c r="AA140" s="151"/>
      <c r="AB140" s="151"/>
      <c r="AC140" s="151"/>
      <c r="AD140" s="151"/>
      <c r="AE140" s="151"/>
      <c r="AF140" s="151"/>
      <c r="AG140" s="151"/>
      <c r="AH140" s="151"/>
      <c r="AI140" s="151"/>
      <c r="AJ140" s="152"/>
      <c r="AK140" s="131"/>
      <c r="AL140" s="132"/>
      <c r="AM140" s="132"/>
      <c r="AN140" s="132"/>
      <c r="AO140" s="132"/>
      <c r="AP140" s="132"/>
      <c r="AQ140" s="132"/>
      <c r="AR140" s="132"/>
      <c r="AS140" s="132"/>
      <c r="AT140" s="132"/>
      <c r="AU140" s="132"/>
      <c r="AV140" s="132"/>
      <c r="AW140" s="132"/>
      <c r="AX140" s="133"/>
      <c r="AY140" s="127"/>
      <c r="AZ140" s="127"/>
      <c r="BA140" s="127"/>
      <c r="BB140" s="127"/>
      <c r="BC140" s="127"/>
      <c r="BD140" s="127"/>
      <c r="BE140" s="127"/>
      <c r="BF140" s="127"/>
      <c r="BG140" s="127"/>
      <c r="BH140" s="127"/>
      <c r="BI140" s="127"/>
      <c r="BJ140" s="127"/>
      <c r="BK140" s="127"/>
      <c r="BL140" s="127"/>
      <c r="BM140" s="127"/>
      <c r="BN140" s="127"/>
      <c r="BO140" s="127"/>
      <c r="BP140" s="127"/>
      <c r="BQ140" s="127"/>
      <c r="BR140" s="127"/>
      <c r="BS140" s="127"/>
      <c r="BT140" s="127"/>
      <c r="BU140" s="127"/>
      <c r="BV140" s="127"/>
      <c r="BW140" s="127"/>
      <c r="BX140" s="127"/>
      <c r="BY140" s="127"/>
      <c r="BZ140" s="127"/>
      <c r="CA140" s="127"/>
      <c r="CB140" s="127"/>
      <c r="CC140" s="127"/>
      <c r="CD140" s="127"/>
      <c r="CE140" s="127"/>
      <c r="CF140" s="127"/>
      <c r="CG140" s="127"/>
      <c r="CH140" s="127"/>
      <c r="CI140" s="127"/>
      <c r="CJ140" s="127"/>
      <c r="CK140" s="127"/>
      <c r="CL140" s="127"/>
      <c r="CM140" s="127"/>
      <c r="CN140" s="127"/>
      <c r="CO140" s="127"/>
      <c r="CP140" s="127"/>
      <c r="CQ140" s="127"/>
      <c r="CR140" s="127"/>
      <c r="CS140" s="127"/>
      <c r="CT140" s="127"/>
      <c r="CU140" s="127"/>
      <c r="CV140" s="127"/>
      <c r="CW140" s="127"/>
      <c r="CX140" s="127"/>
      <c r="CY140" s="127"/>
      <c r="CZ140" s="127"/>
      <c r="DA140" s="127"/>
      <c r="DB140" s="127"/>
      <c r="DC140" s="127"/>
      <c r="DD140" s="127"/>
    </row>
    <row r="141" spans="1:108" ht="48" customHeight="1">
      <c r="A141" s="25"/>
      <c r="B141" s="151" t="s">
        <v>125</v>
      </c>
      <c r="C141" s="151"/>
      <c r="D141" s="151"/>
      <c r="E141" s="151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  <c r="Y141" s="151"/>
      <c r="Z141" s="151"/>
      <c r="AA141" s="151"/>
      <c r="AB141" s="151"/>
      <c r="AC141" s="151"/>
      <c r="AD141" s="151"/>
      <c r="AE141" s="151"/>
      <c r="AF141" s="151"/>
      <c r="AG141" s="151"/>
      <c r="AH141" s="151"/>
      <c r="AI141" s="151"/>
      <c r="AJ141" s="152"/>
      <c r="AK141" s="131"/>
      <c r="AL141" s="132"/>
      <c r="AM141" s="132"/>
      <c r="AN141" s="132"/>
      <c r="AO141" s="132"/>
      <c r="AP141" s="132"/>
      <c r="AQ141" s="132"/>
      <c r="AR141" s="132"/>
      <c r="AS141" s="132"/>
      <c r="AT141" s="132"/>
      <c r="AU141" s="132"/>
      <c r="AV141" s="132"/>
      <c r="AW141" s="132"/>
      <c r="AX141" s="133"/>
      <c r="AY141" s="127"/>
      <c r="AZ141" s="127"/>
      <c r="BA141" s="127"/>
      <c r="BB141" s="127"/>
      <c r="BC141" s="127"/>
      <c r="BD141" s="127"/>
      <c r="BE141" s="127"/>
      <c r="BF141" s="127"/>
      <c r="BG141" s="127"/>
      <c r="BH141" s="127"/>
      <c r="BI141" s="127"/>
      <c r="BJ141" s="127"/>
      <c r="BK141" s="127"/>
      <c r="BL141" s="127"/>
      <c r="BM141" s="127"/>
      <c r="BN141" s="127"/>
      <c r="BO141" s="127"/>
      <c r="BP141" s="127"/>
      <c r="BQ141" s="127"/>
      <c r="BR141" s="127"/>
      <c r="BS141" s="127"/>
      <c r="BT141" s="127"/>
      <c r="BU141" s="127"/>
      <c r="BV141" s="127"/>
      <c r="BW141" s="127"/>
      <c r="BX141" s="127"/>
      <c r="BY141" s="127"/>
      <c r="BZ141" s="127"/>
      <c r="CA141" s="127"/>
      <c r="CB141" s="127"/>
      <c r="CC141" s="127"/>
      <c r="CD141" s="127"/>
      <c r="CE141" s="127"/>
      <c r="CF141" s="127"/>
      <c r="CG141" s="127"/>
      <c r="CH141" s="127"/>
      <c r="CI141" s="127"/>
      <c r="CJ141" s="127"/>
      <c r="CK141" s="127"/>
      <c r="CL141" s="127"/>
      <c r="CM141" s="127"/>
      <c r="CN141" s="127"/>
      <c r="CO141" s="127"/>
      <c r="CP141" s="127"/>
      <c r="CQ141" s="127"/>
      <c r="CR141" s="127"/>
      <c r="CS141" s="127"/>
      <c r="CT141" s="127"/>
      <c r="CU141" s="127"/>
      <c r="CV141" s="127"/>
      <c r="CW141" s="127"/>
      <c r="CX141" s="127"/>
      <c r="CY141" s="127"/>
      <c r="CZ141" s="127"/>
      <c r="DA141" s="127"/>
      <c r="DB141" s="127"/>
      <c r="DC141" s="127"/>
      <c r="DD141" s="127"/>
    </row>
    <row r="142" spans="1:108" ht="48" customHeight="1">
      <c r="A142" s="25"/>
      <c r="B142" s="151" t="s">
        <v>126</v>
      </c>
      <c r="C142" s="151"/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  <c r="AA142" s="151"/>
      <c r="AB142" s="151"/>
      <c r="AC142" s="151"/>
      <c r="AD142" s="151"/>
      <c r="AE142" s="151"/>
      <c r="AF142" s="151"/>
      <c r="AG142" s="151"/>
      <c r="AH142" s="151"/>
      <c r="AI142" s="151"/>
      <c r="AJ142" s="152"/>
      <c r="AK142" s="131"/>
      <c r="AL142" s="132"/>
      <c r="AM142" s="132"/>
      <c r="AN142" s="132"/>
      <c r="AO142" s="132"/>
      <c r="AP142" s="132"/>
      <c r="AQ142" s="132"/>
      <c r="AR142" s="132"/>
      <c r="AS142" s="132"/>
      <c r="AT142" s="132"/>
      <c r="AU142" s="132"/>
      <c r="AV142" s="132"/>
      <c r="AW142" s="132"/>
      <c r="AX142" s="133"/>
      <c r="AY142" s="127"/>
      <c r="AZ142" s="127"/>
      <c r="BA142" s="127"/>
      <c r="BB142" s="127"/>
      <c r="BC142" s="127"/>
      <c r="BD142" s="127"/>
      <c r="BE142" s="127"/>
      <c r="BF142" s="127"/>
      <c r="BG142" s="127"/>
      <c r="BH142" s="127"/>
      <c r="BI142" s="127"/>
      <c r="BJ142" s="127"/>
      <c r="BK142" s="127"/>
      <c r="BL142" s="127"/>
      <c r="BM142" s="127"/>
      <c r="BN142" s="127"/>
      <c r="BO142" s="127"/>
      <c r="BP142" s="127"/>
      <c r="BQ142" s="127"/>
      <c r="BR142" s="127"/>
      <c r="BS142" s="127"/>
      <c r="BT142" s="127"/>
      <c r="BU142" s="127"/>
      <c r="BV142" s="127"/>
      <c r="BW142" s="127"/>
      <c r="BX142" s="127"/>
      <c r="BY142" s="127"/>
      <c r="BZ142" s="127"/>
      <c r="CA142" s="127"/>
      <c r="CB142" s="127"/>
      <c r="CC142" s="127"/>
      <c r="CD142" s="127"/>
      <c r="CE142" s="127"/>
      <c r="CF142" s="127"/>
      <c r="CG142" s="127"/>
      <c r="CH142" s="127"/>
      <c r="CI142" s="127"/>
      <c r="CJ142" s="127"/>
      <c r="CK142" s="127"/>
      <c r="CL142" s="127"/>
      <c r="CM142" s="127"/>
      <c r="CN142" s="127"/>
      <c r="CO142" s="127"/>
      <c r="CP142" s="127"/>
      <c r="CQ142" s="127"/>
      <c r="CR142" s="127"/>
      <c r="CS142" s="127"/>
      <c r="CT142" s="127"/>
      <c r="CU142" s="127"/>
      <c r="CV142" s="127"/>
      <c r="CW142" s="127"/>
      <c r="CX142" s="127"/>
      <c r="CY142" s="127"/>
      <c r="CZ142" s="127"/>
      <c r="DA142" s="127"/>
      <c r="DB142" s="127"/>
      <c r="DC142" s="127"/>
      <c r="DD142" s="127"/>
    </row>
    <row r="143" spans="1:108" ht="33" customHeight="1">
      <c r="A143" s="25"/>
      <c r="B143" s="151" t="s">
        <v>127</v>
      </c>
      <c r="C143" s="151"/>
      <c r="D143" s="151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  <c r="AA143" s="151"/>
      <c r="AB143" s="151"/>
      <c r="AC143" s="151"/>
      <c r="AD143" s="151"/>
      <c r="AE143" s="151"/>
      <c r="AF143" s="151"/>
      <c r="AG143" s="151"/>
      <c r="AH143" s="151"/>
      <c r="AI143" s="151"/>
      <c r="AJ143" s="152"/>
      <c r="AK143" s="131"/>
      <c r="AL143" s="132"/>
      <c r="AM143" s="132"/>
      <c r="AN143" s="132"/>
      <c r="AO143" s="132"/>
      <c r="AP143" s="132"/>
      <c r="AQ143" s="132"/>
      <c r="AR143" s="132"/>
      <c r="AS143" s="132"/>
      <c r="AT143" s="132"/>
      <c r="AU143" s="132"/>
      <c r="AV143" s="132"/>
      <c r="AW143" s="132"/>
      <c r="AX143" s="133"/>
      <c r="AY143" s="127"/>
      <c r="AZ143" s="127"/>
      <c r="BA143" s="127"/>
      <c r="BB143" s="127"/>
      <c r="BC143" s="127"/>
      <c r="BD143" s="127"/>
      <c r="BE143" s="127"/>
      <c r="BF143" s="127"/>
      <c r="BG143" s="127"/>
      <c r="BH143" s="127"/>
      <c r="BI143" s="127"/>
      <c r="BJ143" s="127"/>
      <c r="BK143" s="127"/>
      <c r="BL143" s="127"/>
      <c r="BM143" s="127"/>
      <c r="BN143" s="127"/>
      <c r="BO143" s="127"/>
      <c r="BP143" s="127"/>
      <c r="BQ143" s="127"/>
      <c r="BR143" s="127"/>
      <c r="BS143" s="127"/>
      <c r="BT143" s="127"/>
      <c r="BU143" s="127"/>
      <c r="BV143" s="127"/>
      <c r="BW143" s="127"/>
      <c r="BX143" s="127"/>
      <c r="BY143" s="127"/>
      <c r="BZ143" s="127"/>
      <c r="CA143" s="127"/>
      <c r="CB143" s="127"/>
      <c r="CC143" s="127"/>
      <c r="CD143" s="127"/>
      <c r="CE143" s="127"/>
      <c r="CF143" s="127"/>
      <c r="CG143" s="127"/>
      <c r="CH143" s="127"/>
      <c r="CI143" s="127"/>
      <c r="CJ143" s="127"/>
      <c r="CK143" s="127"/>
      <c r="CL143" s="127"/>
      <c r="CM143" s="127"/>
      <c r="CN143" s="127"/>
      <c r="CO143" s="127"/>
      <c r="CP143" s="127"/>
      <c r="CQ143" s="127"/>
      <c r="CR143" s="127"/>
      <c r="CS143" s="127"/>
      <c r="CT143" s="127"/>
      <c r="CU143" s="127"/>
      <c r="CV143" s="127"/>
      <c r="CW143" s="127"/>
      <c r="CX143" s="127"/>
      <c r="CY143" s="127"/>
      <c r="CZ143" s="127"/>
      <c r="DA143" s="127"/>
      <c r="DB143" s="127"/>
      <c r="DC143" s="127"/>
      <c r="DD143" s="127"/>
    </row>
    <row r="144" spans="1:108" ht="96.75" customHeight="1">
      <c r="A144" s="126"/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6"/>
      <c r="AC144" s="126"/>
      <c r="AD144" s="126"/>
      <c r="AE144" s="126"/>
      <c r="AF144" s="126"/>
      <c r="AG144" s="126"/>
      <c r="AH144" s="126"/>
      <c r="AI144" s="126"/>
      <c r="AJ144" s="126"/>
      <c r="AK144" s="126" t="s">
        <v>103</v>
      </c>
      <c r="AL144" s="126"/>
      <c r="AM144" s="126"/>
      <c r="AN144" s="126"/>
      <c r="AO144" s="126"/>
      <c r="AP144" s="126"/>
      <c r="AQ144" s="126"/>
      <c r="AR144" s="126"/>
      <c r="AS144" s="126"/>
      <c r="AT144" s="126"/>
      <c r="AU144" s="126"/>
      <c r="AV144" s="126"/>
      <c r="AW144" s="126"/>
      <c r="AX144" s="126"/>
      <c r="AY144" s="126" t="s">
        <v>104</v>
      </c>
      <c r="AZ144" s="126"/>
      <c r="BA144" s="126"/>
      <c r="BB144" s="126"/>
      <c r="BC144" s="126"/>
      <c r="BD144" s="126"/>
      <c r="BE144" s="126"/>
      <c r="BF144" s="126"/>
      <c r="BG144" s="126"/>
      <c r="BH144" s="126"/>
      <c r="BI144" s="126"/>
      <c r="BJ144" s="126" t="s">
        <v>105</v>
      </c>
      <c r="BK144" s="126"/>
      <c r="BL144" s="126"/>
      <c r="BM144" s="126"/>
      <c r="BN144" s="126"/>
      <c r="BO144" s="126"/>
      <c r="BP144" s="126"/>
      <c r="BQ144" s="126"/>
      <c r="BR144" s="126"/>
      <c r="BS144" s="126"/>
      <c r="BT144" s="126"/>
      <c r="BU144" s="126"/>
      <c r="BV144" s="126"/>
      <c r="BW144" s="126"/>
      <c r="BX144" s="126"/>
      <c r="BY144" s="126" t="s">
        <v>106</v>
      </c>
      <c r="BZ144" s="126"/>
      <c r="CA144" s="126"/>
      <c r="CB144" s="126"/>
      <c r="CC144" s="126"/>
      <c r="CD144" s="126"/>
      <c r="CE144" s="126"/>
      <c r="CF144" s="126"/>
      <c r="CG144" s="126"/>
      <c r="CH144" s="126"/>
      <c r="CI144" s="126"/>
      <c r="CJ144" s="126"/>
      <c r="CK144" s="126"/>
      <c r="CL144" s="126"/>
      <c r="CM144" s="126" t="s">
        <v>107</v>
      </c>
      <c r="CN144" s="126"/>
      <c r="CO144" s="126"/>
      <c r="CP144" s="126"/>
      <c r="CQ144" s="126"/>
      <c r="CR144" s="126"/>
      <c r="CS144" s="126"/>
      <c r="CT144" s="126"/>
      <c r="CU144" s="126"/>
      <c r="CV144" s="126"/>
      <c r="CW144" s="126"/>
      <c r="CX144" s="126"/>
      <c r="CY144" s="126"/>
      <c r="CZ144" s="126"/>
      <c r="DA144" s="126"/>
      <c r="DB144" s="126"/>
      <c r="DC144" s="126"/>
      <c r="DD144" s="126"/>
    </row>
    <row r="145" spans="1:108" ht="33" customHeight="1">
      <c r="A145" s="25"/>
      <c r="B145" s="151" t="s">
        <v>128</v>
      </c>
      <c r="C145" s="151"/>
      <c r="D145" s="151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  <c r="X145" s="151"/>
      <c r="Y145" s="151"/>
      <c r="Z145" s="151"/>
      <c r="AA145" s="151"/>
      <c r="AB145" s="151"/>
      <c r="AC145" s="151"/>
      <c r="AD145" s="151"/>
      <c r="AE145" s="151"/>
      <c r="AF145" s="151"/>
      <c r="AG145" s="151"/>
      <c r="AH145" s="151"/>
      <c r="AI145" s="151"/>
      <c r="AJ145" s="152"/>
      <c r="AK145" s="131"/>
      <c r="AL145" s="132"/>
      <c r="AM145" s="132"/>
      <c r="AN145" s="132"/>
      <c r="AO145" s="132"/>
      <c r="AP145" s="132"/>
      <c r="AQ145" s="132"/>
      <c r="AR145" s="132"/>
      <c r="AS145" s="132"/>
      <c r="AT145" s="132"/>
      <c r="AU145" s="132"/>
      <c r="AV145" s="132"/>
      <c r="AW145" s="132"/>
      <c r="AX145" s="133"/>
      <c r="AY145" s="127"/>
      <c r="AZ145" s="127"/>
      <c r="BA145" s="127"/>
      <c r="BB145" s="127"/>
      <c r="BC145" s="127"/>
      <c r="BD145" s="127"/>
      <c r="BE145" s="127"/>
      <c r="BF145" s="127"/>
      <c r="BG145" s="127"/>
      <c r="BH145" s="127"/>
      <c r="BI145" s="127"/>
      <c r="BJ145" s="127"/>
      <c r="BK145" s="127"/>
      <c r="BL145" s="127"/>
      <c r="BM145" s="127"/>
      <c r="BN145" s="127"/>
      <c r="BO145" s="127"/>
      <c r="BP145" s="127"/>
      <c r="BQ145" s="127"/>
      <c r="BR145" s="127"/>
      <c r="BS145" s="127"/>
      <c r="BT145" s="127"/>
      <c r="BU145" s="127"/>
      <c r="BV145" s="127"/>
      <c r="BW145" s="127"/>
      <c r="BX145" s="127"/>
      <c r="BY145" s="127"/>
      <c r="BZ145" s="127"/>
      <c r="CA145" s="127"/>
      <c r="CB145" s="127"/>
      <c r="CC145" s="127"/>
      <c r="CD145" s="127"/>
      <c r="CE145" s="127"/>
      <c r="CF145" s="127"/>
      <c r="CG145" s="127"/>
      <c r="CH145" s="127"/>
      <c r="CI145" s="127"/>
      <c r="CJ145" s="127"/>
      <c r="CK145" s="127"/>
      <c r="CL145" s="127"/>
      <c r="CM145" s="127"/>
      <c r="CN145" s="127"/>
      <c r="CO145" s="127"/>
      <c r="CP145" s="127"/>
      <c r="CQ145" s="127"/>
      <c r="CR145" s="127"/>
      <c r="CS145" s="127"/>
      <c r="CT145" s="127"/>
      <c r="CU145" s="127"/>
      <c r="CV145" s="127"/>
      <c r="CW145" s="127"/>
      <c r="CX145" s="127"/>
      <c r="CY145" s="127"/>
      <c r="CZ145" s="127"/>
      <c r="DA145" s="127"/>
      <c r="DB145" s="127"/>
      <c r="DC145" s="127"/>
      <c r="DD145" s="127"/>
    </row>
    <row r="146" spans="1:108" ht="48" customHeight="1">
      <c r="A146" s="25"/>
      <c r="B146" s="151" t="s">
        <v>129</v>
      </c>
      <c r="C146" s="151"/>
      <c r="D146" s="151"/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  <c r="AA146" s="151"/>
      <c r="AB146" s="151"/>
      <c r="AC146" s="151"/>
      <c r="AD146" s="151"/>
      <c r="AE146" s="151"/>
      <c r="AF146" s="151"/>
      <c r="AG146" s="151"/>
      <c r="AH146" s="151"/>
      <c r="AI146" s="151"/>
      <c r="AJ146" s="152"/>
      <c r="AK146" s="131"/>
      <c r="AL146" s="132"/>
      <c r="AM146" s="132"/>
      <c r="AN146" s="132"/>
      <c r="AO146" s="132"/>
      <c r="AP146" s="132"/>
      <c r="AQ146" s="132"/>
      <c r="AR146" s="132"/>
      <c r="AS146" s="132"/>
      <c r="AT146" s="132"/>
      <c r="AU146" s="132"/>
      <c r="AV146" s="132"/>
      <c r="AW146" s="132"/>
      <c r="AX146" s="133"/>
      <c r="AY146" s="127"/>
      <c r="AZ146" s="127"/>
      <c r="BA146" s="127"/>
      <c r="BB146" s="127"/>
      <c r="BC146" s="127"/>
      <c r="BD146" s="127"/>
      <c r="BE146" s="127"/>
      <c r="BF146" s="127"/>
      <c r="BG146" s="127"/>
      <c r="BH146" s="127"/>
      <c r="BI146" s="127"/>
      <c r="BJ146" s="127"/>
      <c r="BK146" s="127"/>
      <c r="BL146" s="127"/>
      <c r="BM146" s="127"/>
      <c r="BN146" s="127"/>
      <c r="BO146" s="127"/>
      <c r="BP146" s="127"/>
      <c r="BQ146" s="127"/>
      <c r="BR146" s="127"/>
      <c r="BS146" s="127"/>
      <c r="BT146" s="127"/>
      <c r="BU146" s="127"/>
      <c r="BV146" s="127"/>
      <c r="BW146" s="127"/>
      <c r="BX146" s="127"/>
      <c r="BY146" s="127"/>
      <c r="BZ146" s="127"/>
      <c r="CA146" s="127"/>
      <c r="CB146" s="127"/>
      <c r="CC146" s="127"/>
      <c r="CD146" s="127"/>
      <c r="CE146" s="127"/>
      <c r="CF146" s="127"/>
      <c r="CG146" s="127"/>
      <c r="CH146" s="127"/>
      <c r="CI146" s="127"/>
      <c r="CJ146" s="127"/>
      <c r="CK146" s="127"/>
      <c r="CL146" s="127"/>
      <c r="CM146" s="127"/>
      <c r="CN146" s="127"/>
      <c r="CO146" s="127"/>
      <c r="CP146" s="127"/>
      <c r="CQ146" s="127"/>
      <c r="CR146" s="127"/>
      <c r="CS146" s="127"/>
      <c r="CT146" s="127"/>
      <c r="CU146" s="127"/>
      <c r="CV146" s="127"/>
      <c r="CW146" s="127"/>
      <c r="CX146" s="127"/>
      <c r="CY146" s="127"/>
      <c r="CZ146" s="127"/>
      <c r="DA146" s="127"/>
      <c r="DB146" s="127"/>
      <c r="DC146" s="127"/>
      <c r="DD146" s="127"/>
    </row>
    <row r="147" spans="1:108" ht="48" customHeight="1">
      <c r="A147" s="25"/>
      <c r="B147" s="151" t="s">
        <v>130</v>
      </c>
      <c r="C147" s="151"/>
      <c r="D147" s="151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  <c r="X147" s="151"/>
      <c r="Y147" s="151"/>
      <c r="Z147" s="151"/>
      <c r="AA147" s="151"/>
      <c r="AB147" s="151"/>
      <c r="AC147" s="151"/>
      <c r="AD147" s="151"/>
      <c r="AE147" s="151"/>
      <c r="AF147" s="151"/>
      <c r="AG147" s="151"/>
      <c r="AH147" s="151"/>
      <c r="AI147" s="151"/>
      <c r="AJ147" s="152"/>
      <c r="AK147" s="131"/>
      <c r="AL147" s="132"/>
      <c r="AM147" s="132"/>
      <c r="AN147" s="132"/>
      <c r="AO147" s="132"/>
      <c r="AP147" s="132"/>
      <c r="AQ147" s="132"/>
      <c r="AR147" s="132"/>
      <c r="AS147" s="132"/>
      <c r="AT147" s="132"/>
      <c r="AU147" s="132"/>
      <c r="AV147" s="132"/>
      <c r="AW147" s="132"/>
      <c r="AX147" s="133"/>
      <c r="AY147" s="127"/>
      <c r="AZ147" s="127"/>
      <c r="BA147" s="127"/>
      <c r="BB147" s="127"/>
      <c r="BC147" s="127"/>
      <c r="BD147" s="127"/>
      <c r="BE147" s="127"/>
      <c r="BF147" s="127"/>
      <c r="BG147" s="127"/>
      <c r="BH147" s="127"/>
      <c r="BI147" s="127"/>
      <c r="BJ147" s="127"/>
      <c r="BK147" s="127"/>
      <c r="BL147" s="127"/>
      <c r="BM147" s="127"/>
      <c r="BN147" s="127"/>
      <c r="BO147" s="127"/>
      <c r="BP147" s="127"/>
      <c r="BQ147" s="127"/>
      <c r="BR147" s="127"/>
      <c r="BS147" s="127"/>
      <c r="BT147" s="127"/>
      <c r="BU147" s="127"/>
      <c r="BV147" s="127"/>
      <c r="BW147" s="127"/>
      <c r="BX147" s="127"/>
      <c r="BY147" s="127"/>
      <c r="BZ147" s="127"/>
      <c r="CA147" s="127"/>
      <c r="CB147" s="127"/>
      <c r="CC147" s="127"/>
      <c r="CD147" s="127"/>
      <c r="CE147" s="127"/>
      <c r="CF147" s="127"/>
      <c r="CG147" s="127"/>
      <c r="CH147" s="127"/>
      <c r="CI147" s="127"/>
      <c r="CJ147" s="127"/>
      <c r="CK147" s="127"/>
      <c r="CL147" s="127"/>
      <c r="CM147" s="127"/>
      <c r="CN147" s="127"/>
      <c r="CO147" s="127"/>
      <c r="CP147" s="127"/>
      <c r="CQ147" s="127"/>
      <c r="CR147" s="127"/>
      <c r="CS147" s="127"/>
      <c r="CT147" s="127"/>
      <c r="CU147" s="127"/>
      <c r="CV147" s="127"/>
      <c r="CW147" s="127"/>
      <c r="CX147" s="127"/>
      <c r="CY147" s="127"/>
      <c r="CZ147" s="127"/>
      <c r="DA147" s="127"/>
      <c r="DB147" s="127"/>
      <c r="DC147" s="127"/>
      <c r="DD147" s="127"/>
    </row>
    <row r="148" spans="1:108" ht="33" customHeight="1">
      <c r="A148" s="25"/>
      <c r="B148" s="151" t="s">
        <v>131</v>
      </c>
      <c r="C148" s="151"/>
      <c r="D148" s="151"/>
      <c r="E148" s="151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  <c r="X148" s="151"/>
      <c r="Y148" s="151"/>
      <c r="Z148" s="151"/>
      <c r="AA148" s="151"/>
      <c r="AB148" s="151"/>
      <c r="AC148" s="151"/>
      <c r="AD148" s="151"/>
      <c r="AE148" s="151"/>
      <c r="AF148" s="151"/>
      <c r="AG148" s="151"/>
      <c r="AH148" s="151"/>
      <c r="AI148" s="151"/>
      <c r="AJ148" s="152"/>
      <c r="AK148" s="131"/>
      <c r="AL148" s="132"/>
      <c r="AM148" s="132"/>
      <c r="AN148" s="132"/>
      <c r="AO148" s="132"/>
      <c r="AP148" s="132"/>
      <c r="AQ148" s="132"/>
      <c r="AR148" s="132"/>
      <c r="AS148" s="132"/>
      <c r="AT148" s="132"/>
      <c r="AU148" s="132"/>
      <c r="AV148" s="132"/>
      <c r="AW148" s="132"/>
      <c r="AX148" s="133"/>
      <c r="AY148" s="127"/>
      <c r="AZ148" s="127"/>
      <c r="BA148" s="127"/>
      <c r="BB148" s="127"/>
      <c r="BC148" s="127"/>
      <c r="BD148" s="127"/>
      <c r="BE148" s="127"/>
      <c r="BF148" s="127"/>
      <c r="BG148" s="127"/>
      <c r="BH148" s="127"/>
      <c r="BI148" s="127"/>
      <c r="BJ148" s="127"/>
      <c r="BK148" s="127"/>
      <c r="BL148" s="127"/>
      <c r="BM148" s="127"/>
      <c r="BN148" s="127"/>
      <c r="BO148" s="127"/>
      <c r="BP148" s="127"/>
      <c r="BQ148" s="127"/>
      <c r="BR148" s="127"/>
      <c r="BS148" s="127"/>
      <c r="BT148" s="127"/>
      <c r="BU148" s="127"/>
      <c r="BV148" s="127"/>
      <c r="BW148" s="127"/>
      <c r="BX148" s="127"/>
      <c r="BY148" s="127"/>
      <c r="BZ148" s="127"/>
      <c r="CA148" s="127"/>
      <c r="CB148" s="127"/>
      <c r="CC148" s="127"/>
      <c r="CD148" s="127"/>
      <c r="CE148" s="127"/>
      <c r="CF148" s="127"/>
      <c r="CG148" s="127"/>
      <c r="CH148" s="127"/>
      <c r="CI148" s="127"/>
      <c r="CJ148" s="127"/>
      <c r="CK148" s="127"/>
      <c r="CL148" s="127"/>
      <c r="CM148" s="127"/>
      <c r="CN148" s="127"/>
      <c r="CO148" s="127"/>
      <c r="CP148" s="127"/>
      <c r="CQ148" s="127"/>
      <c r="CR148" s="127"/>
      <c r="CS148" s="127"/>
      <c r="CT148" s="127"/>
      <c r="CU148" s="127"/>
      <c r="CV148" s="127"/>
      <c r="CW148" s="127"/>
      <c r="CX148" s="127"/>
      <c r="CY148" s="127"/>
      <c r="CZ148" s="127"/>
      <c r="DA148" s="127"/>
      <c r="DB148" s="127"/>
      <c r="DC148" s="127"/>
      <c r="DD148" s="127"/>
    </row>
    <row r="149" spans="1:108" ht="48" customHeight="1">
      <c r="A149" s="25"/>
      <c r="B149" s="151" t="s">
        <v>132</v>
      </c>
      <c r="C149" s="151"/>
      <c r="D149" s="151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  <c r="X149" s="151"/>
      <c r="Y149" s="151"/>
      <c r="Z149" s="151"/>
      <c r="AA149" s="151"/>
      <c r="AB149" s="151"/>
      <c r="AC149" s="151"/>
      <c r="AD149" s="151"/>
      <c r="AE149" s="151"/>
      <c r="AF149" s="151"/>
      <c r="AG149" s="151"/>
      <c r="AH149" s="151"/>
      <c r="AI149" s="151"/>
      <c r="AJ149" s="152"/>
      <c r="AK149" s="131"/>
      <c r="AL149" s="132"/>
      <c r="AM149" s="132"/>
      <c r="AN149" s="132"/>
      <c r="AO149" s="132"/>
      <c r="AP149" s="132"/>
      <c r="AQ149" s="132"/>
      <c r="AR149" s="132"/>
      <c r="AS149" s="132"/>
      <c r="AT149" s="132"/>
      <c r="AU149" s="132"/>
      <c r="AV149" s="132"/>
      <c r="AW149" s="132"/>
      <c r="AX149" s="133"/>
      <c r="AY149" s="127"/>
      <c r="AZ149" s="127"/>
      <c r="BA149" s="127"/>
      <c r="BB149" s="127"/>
      <c r="BC149" s="127"/>
      <c r="BD149" s="127"/>
      <c r="BE149" s="127"/>
      <c r="BF149" s="127"/>
      <c r="BG149" s="127"/>
      <c r="BH149" s="127"/>
      <c r="BI149" s="127"/>
      <c r="BJ149" s="127"/>
      <c r="BK149" s="127"/>
      <c r="BL149" s="127"/>
      <c r="BM149" s="127"/>
      <c r="BN149" s="127"/>
      <c r="BO149" s="127"/>
      <c r="BP149" s="127"/>
      <c r="BQ149" s="127"/>
      <c r="BR149" s="127"/>
      <c r="BS149" s="127"/>
      <c r="BT149" s="127"/>
      <c r="BU149" s="127"/>
      <c r="BV149" s="127"/>
      <c r="BW149" s="127"/>
      <c r="BX149" s="127"/>
      <c r="BY149" s="127"/>
      <c r="BZ149" s="127"/>
      <c r="CA149" s="127"/>
      <c r="CB149" s="127"/>
      <c r="CC149" s="127"/>
      <c r="CD149" s="127"/>
      <c r="CE149" s="127"/>
      <c r="CF149" s="127"/>
      <c r="CG149" s="127"/>
      <c r="CH149" s="127"/>
      <c r="CI149" s="127"/>
      <c r="CJ149" s="127"/>
      <c r="CK149" s="127"/>
      <c r="CL149" s="127"/>
      <c r="CM149" s="127"/>
      <c r="CN149" s="127"/>
      <c r="CO149" s="127"/>
      <c r="CP149" s="127"/>
      <c r="CQ149" s="127"/>
      <c r="CR149" s="127"/>
      <c r="CS149" s="127"/>
      <c r="CT149" s="127"/>
      <c r="CU149" s="127"/>
      <c r="CV149" s="127"/>
      <c r="CW149" s="127"/>
      <c r="CX149" s="127"/>
      <c r="CY149" s="127"/>
      <c r="CZ149" s="127"/>
      <c r="DA149" s="127"/>
      <c r="DB149" s="127"/>
      <c r="DC149" s="127"/>
      <c r="DD149" s="127"/>
    </row>
    <row r="150" spans="1:108" ht="16.5" customHeight="1">
      <c r="A150" s="25"/>
      <c r="B150" s="151" t="s">
        <v>133</v>
      </c>
      <c r="C150" s="151"/>
      <c r="D150" s="151"/>
      <c r="E150" s="151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  <c r="X150" s="151"/>
      <c r="Y150" s="151"/>
      <c r="Z150" s="151"/>
      <c r="AA150" s="151"/>
      <c r="AB150" s="151"/>
      <c r="AC150" s="151"/>
      <c r="AD150" s="151"/>
      <c r="AE150" s="151"/>
      <c r="AF150" s="151"/>
      <c r="AG150" s="151"/>
      <c r="AH150" s="151"/>
      <c r="AI150" s="151"/>
      <c r="AJ150" s="152"/>
      <c r="AK150" s="131"/>
      <c r="AL150" s="132"/>
      <c r="AM150" s="132"/>
      <c r="AN150" s="132"/>
      <c r="AO150" s="132"/>
      <c r="AP150" s="132"/>
      <c r="AQ150" s="132"/>
      <c r="AR150" s="132"/>
      <c r="AS150" s="132"/>
      <c r="AT150" s="132"/>
      <c r="AU150" s="132"/>
      <c r="AV150" s="132"/>
      <c r="AW150" s="132"/>
      <c r="AX150" s="133"/>
      <c r="AY150" s="127"/>
      <c r="AZ150" s="127"/>
      <c r="BA150" s="127"/>
      <c r="BB150" s="127"/>
      <c r="BC150" s="127"/>
      <c r="BD150" s="127"/>
      <c r="BE150" s="127"/>
      <c r="BF150" s="127"/>
      <c r="BG150" s="127"/>
      <c r="BH150" s="127"/>
      <c r="BI150" s="127"/>
      <c r="BJ150" s="127"/>
      <c r="BK150" s="127"/>
      <c r="BL150" s="127"/>
      <c r="BM150" s="127"/>
      <c r="BN150" s="127"/>
      <c r="BO150" s="127"/>
      <c r="BP150" s="127"/>
      <c r="BQ150" s="127"/>
      <c r="BR150" s="127"/>
      <c r="BS150" s="127"/>
      <c r="BT150" s="127"/>
      <c r="BU150" s="127"/>
      <c r="BV150" s="127"/>
      <c r="BW150" s="127"/>
      <c r="BX150" s="127"/>
      <c r="BY150" s="127"/>
      <c r="BZ150" s="127"/>
      <c r="CA150" s="127"/>
      <c r="CB150" s="127"/>
      <c r="CC150" s="127"/>
      <c r="CD150" s="127"/>
      <c r="CE150" s="127"/>
      <c r="CF150" s="127"/>
      <c r="CG150" s="127"/>
      <c r="CH150" s="127"/>
      <c r="CI150" s="127"/>
      <c r="CJ150" s="127"/>
      <c r="CK150" s="127"/>
      <c r="CL150" s="127"/>
      <c r="CM150" s="127"/>
      <c r="CN150" s="127"/>
      <c r="CO150" s="127"/>
      <c r="CP150" s="127"/>
      <c r="CQ150" s="127"/>
      <c r="CR150" s="127"/>
      <c r="CS150" s="127"/>
      <c r="CT150" s="127"/>
      <c r="CU150" s="127"/>
      <c r="CV150" s="127"/>
      <c r="CW150" s="127"/>
      <c r="CX150" s="127"/>
      <c r="CY150" s="127"/>
      <c r="CZ150" s="127"/>
      <c r="DA150" s="127"/>
      <c r="DB150" s="127"/>
      <c r="DC150" s="127"/>
      <c r="DD150" s="127"/>
    </row>
    <row r="151" spans="1:108" ht="63.75" customHeight="1">
      <c r="A151" s="25"/>
      <c r="B151" s="151" t="s">
        <v>134</v>
      </c>
      <c r="C151" s="151"/>
      <c r="D151" s="151"/>
      <c r="E151" s="151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  <c r="X151" s="151"/>
      <c r="Y151" s="151"/>
      <c r="Z151" s="151"/>
      <c r="AA151" s="151"/>
      <c r="AB151" s="151"/>
      <c r="AC151" s="151"/>
      <c r="AD151" s="151"/>
      <c r="AE151" s="151"/>
      <c r="AF151" s="151"/>
      <c r="AG151" s="151"/>
      <c r="AH151" s="151"/>
      <c r="AI151" s="151"/>
      <c r="AJ151" s="152"/>
      <c r="AK151" s="131"/>
      <c r="AL151" s="132"/>
      <c r="AM151" s="132"/>
      <c r="AN151" s="132"/>
      <c r="AO151" s="132"/>
      <c r="AP151" s="132"/>
      <c r="AQ151" s="132"/>
      <c r="AR151" s="132"/>
      <c r="AS151" s="132"/>
      <c r="AT151" s="132"/>
      <c r="AU151" s="132"/>
      <c r="AV151" s="132"/>
      <c r="AW151" s="132"/>
      <c r="AX151" s="133"/>
      <c r="AY151" s="127"/>
      <c r="AZ151" s="127"/>
      <c r="BA151" s="127"/>
      <c r="BB151" s="127"/>
      <c r="BC151" s="127"/>
      <c r="BD151" s="127"/>
      <c r="BE151" s="127"/>
      <c r="BF151" s="127"/>
      <c r="BG151" s="127"/>
      <c r="BH151" s="127"/>
      <c r="BI151" s="127"/>
      <c r="BJ151" s="127"/>
      <c r="BK151" s="127"/>
      <c r="BL151" s="127"/>
      <c r="BM151" s="127"/>
      <c r="BN151" s="127"/>
      <c r="BO151" s="127"/>
      <c r="BP151" s="127"/>
      <c r="BQ151" s="127"/>
      <c r="BR151" s="127"/>
      <c r="BS151" s="127"/>
      <c r="BT151" s="127"/>
      <c r="BU151" s="127"/>
      <c r="BV151" s="127"/>
      <c r="BW151" s="127"/>
      <c r="BX151" s="127"/>
      <c r="BY151" s="127"/>
      <c r="BZ151" s="127"/>
      <c r="CA151" s="127"/>
      <c r="CB151" s="127"/>
      <c r="CC151" s="127"/>
      <c r="CD151" s="127"/>
      <c r="CE151" s="127"/>
      <c r="CF151" s="127"/>
      <c r="CG151" s="127"/>
      <c r="CH151" s="127"/>
      <c r="CI151" s="127"/>
      <c r="CJ151" s="127"/>
      <c r="CK151" s="127"/>
      <c r="CL151" s="127"/>
      <c r="CM151" s="127"/>
      <c r="CN151" s="127"/>
      <c r="CO151" s="127"/>
      <c r="CP151" s="127"/>
      <c r="CQ151" s="127"/>
      <c r="CR151" s="127"/>
      <c r="CS151" s="127"/>
      <c r="CT151" s="127"/>
      <c r="CU151" s="127"/>
      <c r="CV151" s="127"/>
      <c r="CW151" s="127"/>
      <c r="CX151" s="127"/>
      <c r="CY151" s="127"/>
      <c r="CZ151" s="127"/>
      <c r="DA151" s="127"/>
      <c r="DB151" s="127"/>
      <c r="DC151" s="127"/>
      <c r="DD151" s="127"/>
    </row>
    <row r="152" spans="1:108" ht="48" customHeight="1">
      <c r="A152" s="25"/>
      <c r="B152" s="151" t="s">
        <v>135</v>
      </c>
      <c r="C152" s="151"/>
      <c r="D152" s="151"/>
      <c r="E152" s="151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  <c r="X152" s="151"/>
      <c r="Y152" s="151"/>
      <c r="Z152" s="151"/>
      <c r="AA152" s="151"/>
      <c r="AB152" s="151"/>
      <c r="AC152" s="151"/>
      <c r="AD152" s="151"/>
      <c r="AE152" s="151"/>
      <c r="AF152" s="151"/>
      <c r="AG152" s="151"/>
      <c r="AH152" s="151"/>
      <c r="AI152" s="151"/>
      <c r="AJ152" s="152"/>
      <c r="AK152" s="131"/>
      <c r="AL152" s="132"/>
      <c r="AM152" s="132"/>
      <c r="AN152" s="132"/>
      <c r="AO152" s="132"/>
      <c r="AP152" s="132"/>
      <c r="AQ152" s="132"/>
      <c r="AR152" s="132"/>
      <c r="AS152" s="132"/>
      <c r="AT152" s="132"/>
      <c r="AU152" s="132"/>
      <c r="AV152" s="132"/>
      <c r="AW152" s="132"/>
      <c r="AX152" s="133"/>
      <c r="AY152" s="127"/>
      <c r="AZ152" s="127"/>
      <c r="BA152" s="127"/>
      <c r="BB152" s="127"/>
      <c r="BC152" s="127"/>
      <c r="BD152" s="127"/>
      <c r="BE152" s="127"/>
      <c r="BF152" s="127"/>
      <c r="BG152" s="127"/>
      <c r="BH152" s="127"/>
      <c r="BI152" s="127"/>
      <c r="BJ152" s="127"/>
      <c r="BK152" s="127"/>
      <c r="BL152" s="127"/>
      <c r="BM152" s="127"/>
      <c r="BN152" s="127"/>
      <c r="BO152" s="127"/>
      <c r="BP152" s="127"/>
      <c r="BQ152" s="127"/>
      <c r="BR152" s="127"/>
      <c r="BS152" s="127"/>
      <c r="BT152" s="127"/>
      <c r="BU152" s="127"/>
      <c r="BV152" s="127"/>
      <c r="BW152" s="127"/>
      <c r="BX152" s="127"/>
      <c r="BY152" s="127"/>
      <c r="BZ152" s="127"/>
      <c r="CA152" s="127"/>
      <c r="CB152" s="127"/>
      <c r="CC152" s="127"/>
      <c r="CD152" s="127"/>
      <c r="CE152" s="127"/>
      <c r="CF152" s="127"/>
      <c r="CG152" s="127"/>
      <c r="CH152" s="127"/>
      <c r="CI152" s="127"/>
      <c r="CJ152" s="127"/>
      <c r="CK152" s="127"/>
      <c r="CL152" s="127"/>
      <c r="CM152" s="127"/>
      <c r="CN152" s="127"/>
      <c r="CO152" s="127"/>
      <c r="CP152" s="127"/>
      <c r="CQ152" s="127"/>
      <c r="CR152" s="127"/>
      <c r="CS152" s="127"/>
      <c r="CT152" s="127"/>
      <c r="CU152" s="127"/>
      <c r="CV152" s="127"/>
      <c r="CW152" s="127"/>
      <c r="CX152" s="127"/>
      <c r="CY152" s="127"/>
      <c r="CZ152" s="127"/>
      <c r="DA152" s="127"/>
      <c r="DB152" s="127"/>
      <c r="DC152" s="127"/>
      <c r="DD152" s="127"/>
    </row>
    <row r="153" spans="1:108" ht="95.25" customHeight="1">
      <c r="A153" s="25"/>
      <c r="B153" s="151" t="s">
        <v>136</v>
      </c>
      <c r="C153" s="151"/>
      <c r="D153" s="151"/>
      <c r="E153" s="151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  <c r="X153" s="151"/>
      <c r="Y153" s="151"/>
      <c r="Z153" s="151"/>
      <c r="AA153" s="151"/>
      <c r="AB153" s="151"/>
      <c r="AC153" s="151"/>
      <c r="AD153" s="151"/>
      <c r="AE153" s="151"/>
      <c r="AF153" s="151"/>
      <c r="AG153" s="151"/>
      <c r="AH153" s="151"/>
      <c r="AI153" s="151"/>
      <c r="AJ153" s="152"/>
      <c r="AK153" s="131"/>
      <c r="AL153" s="132"/>
      <c r="AM153" s="132"/>
      <c r="AN153" s="132"/>
      <c r="AO153" s="132"/>
      <c r="AP153" s="132"/>
      <c r="AQ153" s="132"/>
      <c r="AR153" s="132"/>
      <c r="AS153" s="132"/>
      <c r="AT153" s="132"/>
      <c r="AU153" s="132"/>
      <c r="AV153" s="132"/>
      <c r="AW153" s="132"/>
      <c r="AX153" s="133"/>
      <c r="AY153" s="127"/>
      <c r="AZ153" s="127"/>
      <c r="BA153" s="127"/>
      <c r="BB153" s="127"/>
      <c r="BC153" s="127"/>
      <c r="BD153" s="127"/>
      <c r="BE153" s="127"/>
      <c r="BF153" s="127"/>
      <c r="BG153" s="127"/>
      <c r="BH153" s="127"/>
      <c r="BI153" s="127"/>
      <c r="BJ153" s="127"/>
      <c r="BK153" s="127"/>
      <c r="BL153" s="127"/>
      <c r="BM153" s="127"/>
      <c r="BN153" s="127"/>
      <c r="BO153" s="127"/>
      <c r="BP153" s="127"/>
      <c r="BQ153" s="127"/>
      <c r="BR153" s="127"/>
      <c r="BS153" s="127"/>
      <c r="BT153" s="127"/>
      <c r="BU153" s="127"/>
      <c r="BV153" s="127"/>
      <c r="BW153" s="127"/>
      <c r="BX153" s="127"/>
      <c r="BY153" s="127"/>
      <c r="BZ153" s="127"/>
      <c r="CA153" s="127"/>
      <c r="CB153" s="127"/>
      <c r="CC153" s="127"/>
      <c r="CD153" s="127"/>
      <c r="CE153" s="127"/>
      <c r="CF153" s="127"/>
      <c r="CG153" s="127"/>
      <c r="CH153" s="127"/>
      <c r="CI153" s="127"/>
      <c r="CJ153" s="127"/>
      <c r="CK153" s="127"/>
      <c r="CL153" s="127"/>
      <c r="CM153" s="127"/>
      <c r="CN153" s="127"/>
      <c r="CO153" s="127"/>
      <c r="CP153" s="127"/>
      <c r="CQ153" s="127"/>
      <c r="CR153" s="127"/>
      <c r="CS153" s="127"/>
      <c r="CT153" s="127"/>
      <c r="CU153" s="127"/>
      <c r="CV153" s="127"/>
      <c r="CW153" s="127"/>
      <c r="CX153" s="127"/>
      <c r="CY153" s="127"/>
      <c r="CZ153" s="127"/>
      <c r="DA153" s="127"/>
      <c r="DB153" s="127"/>
      <c r="DC153" s="127"/>
      <c r="DD153" s="127"/>
    </row>
    <row r="154" spans="1:108" ht="33" customHeight="1">
      <c r="A154" s="25"/>
      <c r="B154" s="151" t="s">
        <v>137</v>
      </c>
      <c r="C154" s="151"/>
      <c r="D154" s="151"/>
      <c r="E154" s="151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  <c r="X154" s="151"/>
      <c r="Y154" s="151"/>
      <c r="Z154" s="151"/>
      <c r="AA154" s="151"/>
      <c r="AB154" s="151"/>
      <c r="AC154" s="151"/>
      <c r="AD154" s="151"/>
      <c r="AE154" s="151"/>
      <c r="AF154" s="151"/>
      <c r="AG154" s="151"/>
      <c r="AH154" s="151"/>
      <c r="AI154" s="151"/>
      <c r="AJ154" s="152"/>
      <c r="AK154" s="131"/>
      <c r="AL154" s="132"/>
      <c r="AM154" s="132"/>
      <c r="AN154" s="132"/>
      <c r="AO154" s="132"/>
      <c r="AP154" s="132"/>
      <c r="AQ154" s="132"/>
      <c r="AR154" s="132"/>
      <c r="AS154" s="132"/>
      <c r="AT154" s="132"/>
      <c r="AU154" s="132"/>
      <c r="AV154" s="132"/>
      <c r="AW154" s="132"/>
      <c r="AX154" s="133"/>
      <c r="AY154" s="127"/>
      <c r="AZ154" s="127"/>
      <c r="BA154" s="127"/>
      <c r="BB154" s="127"/>
      <c r="BC154" s="127"/>
      <c r="BD154" s="127"/>
      <c r="BE154" s="127"/>
      <c r="BF154" s="127"/>
      <c r="BG154" s="127"/>
      <c r="BH154" s="127"/>
      <c r="BI154" s="127"/>
      <c r="BJ154" s="127"/>
      <c r="BK154" s="127"/>
      <c r="BL154" s="127"/>
      <c r="BM154" s="127"/>
      <c r="BN154" s="127"/>
      <c r="BO154" s="127"/>
      <c r="BP154" s="127"/>
      <c r="BQ154" s="127"/>
      <c r="BR154" s="127"/>
      <c r="BS154" s="127"/>
      <c r="BT154" s="127"/>
      <c r="BU154" s="127"/>
      <c r="BV154" s="127"/>
      <c r="BW154" s="127"/>
      <c r="BX154" s="127"/>
      <c r="BY154" s="127"/>
      <c r="BZ154" s="127"/>
      <c r="CA154" s="127"/>
      <c r="CB154" s="127"/>
      <c r="CC154" s="127"/>
      <c r="CD154" s="127"/>
      <c r="CE154" s="127"/>
      <c r="CF154" s="127"/>
      <c r="CG154" s="127"/>
      <c r="CH154" s="127"/>
      <c r="CI154" s="127"/>
      <c r="CJ154" s="127"/>
      <c r="CK154" s="127"/>
      <c r="CL154" s="127"/>
      <c r="CM154" s="127"/>
      <c r="CN154" s="127"/>
      <c r="CO154" s="127"/>
      <c r="CP154" s="127"/>
      <c r="CQ154" s="127"/>
      <c r="CR154" s="127"/>
      <c r="CS154" s="127"/>
      <c r="CT154" s="127"/>
      <c r="CU154" s="127"/>
      <c r="CV154" s="127"/>
      <c r="CW154" s="127"/>
      <c r="CX154" s="127"/>
      <c r="CY154" s="127"/>
      <c r="CZ154" s="127"/>
      <c r="DA154" s="127"/>
      <c r="DB154" s="127"/>
      <c r="DC154" s="127"/>
      <c r="DD154" s="127"/>
    </row>
    <row r="155" spans="1:108" ht="33" customHeight="1">
      <c r="A155" s="25"/>
      <c r="B155" s="151" t="s">
        <v>138</v>
      </c>
      <c r="C155" s="151"/>
      <c r="D155" s="151"/>
      <c r="E155" s="151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  <c r="X155" s="151"/>
      <c r="Y155" s="151"/>
      <c r="Z155" s="151"/>
      <c r="AA155" s="151"/>
      <c r="AB155" s="151"/>
      <c r="AC155" s="151"/>
      <c r="AD155" s="151"/>
      <c r="AE155" s="151"/>
      <c r="AF155" s="151"/>
      <c r="AG155" s="151"/>
      <c r="AH155" s="151"/>
      <c r="AI155" s="151"/>
      <c r="AJ155" s="152"/>
      <c r="AK155" s="131"/>
      <c r="AL155" s="132"/>
      <c r="AM155" s="132"/>
      <c r="AN155" s="132"/>
      <c r="AO155" s="132"/>
      <c r="AP155" s="132"/>
      <c r="AQ155" s="132"/>
      <c r="AR155" s="132"/>
      <c r="AS155" s="132"/>
      <c r="AT155" s="132"/>
      <c r="AU155" s="132"/>
      <c r="AV155" s="132"/>
      <c r="AW155" s="132"/>
      <c r="AX155" s="133"/>
      <c r="AY155" s="127"/>
      <c r="AZ155" s="127"/>
      <c r="BA155" s="127"/>
      <c r="BB155" s="127"/>
      <c r="BC155" s="127"/>
      <c r="BD155" s="127"/>
      <c r="BE155" s="127"/>
      <c r="BF155" s="127"/>
      <c r="BG155" s="127"/>
      <c r="BH155" s="127"/>
      <c r="BI155" s="127"/>
      <c r="BJ155" s="127"/>
      <c r="BK155" s="127"/>
      <c r="BL155" s="127"/>
      <c r="BM155" s="127"/>
      <c r="BN155" s="127"/>
      <c r="BO155" s="127"/>
      <c r="BP155" s="127"/>
      <c r="BQ155" s="127"/>
      <c r="BR155" s="127"/>
      <c r="BS155" s="127"/>
      <c r="BT155" s="127"/>
      <c r="BU155" s="127"/>
      <c r="BV155" s="127"/>
      <c r="BW155" s="127"/>
      <c r="BX155" s="127"/>
      <c r="BY155" s="127"/>
      <c r="BZ155" s="127"/>
      <c r="CA155" s="127"/>
      <c r="CB155" s="127"/>
      <c r="CC155" s="127"/>
      <c r="CD155" s="127"/>
      <c r="CE155" s="127"/>
      <c r="CF155" s="127"/>
      <c r="CG155" s="127"/>
      <c r="CH155" s="127"/>
      <c r="CI155" s="127"/>
      <c r="CJ155" s="127"/>
      <c r="CK155" s="127"/>
      <c r="CL155" s="127"/>
      <c r="CM155" s="127"/>
      <c r="CN155" s="127"/>
      <c r="CO155" s="127"/>
      <c r="CP155" s="127"/>
      <c r="CQ155" s="127"/>
      <c r="CR155" s="127"/>
      <c r="CS155" s="127"/>
      <c r="CT155" s="127"/>
      <c r="CU155" s="127"/>
      <c r="CV155" s="127"/>
      <c r="CW155" s="127"/>
      <c r="CX155" s="127"/>
      <c r="CY155" s="127"/>
      <c r="CZ155" s="127"/>
      <c r="DA155" s="127"/>
      <c r="DB155" s="127"/>
      <c r="DC155" s="127"/>
      <c r="DD155" s="127"/>
    </row>
    <row r="156" spans="1:108" ht="16.5" customHeight="1">
      <c r="A156" s="167" t="s">
        <v>139</v>
      </c>
      <c r="B156" s="128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  <c r="AA156" s="128"/>
      <c r="AB156" s="128"/>
      <c r="AC156" s="128"/>
      <c r="AD156" s="128"/>
      <c r="AE156" s="128"/>
      <c r="AF156" s="128"/>
      <c r="AG156" s="128"/>
      <c r="AH156" s="128"/>
      <c r="AI156" s="128"/>
      <c r="AJ156" s="128"/>
      <c r="AK156" s="128"/>
      <c r="AL156" s="128"/>
      <c r="AM156" s="128"/>
      <c r="AN156" s="128"/>
      <c r="AO156" s="128"/>
      <c r="AP156" s="128"/>
      <c r="AQ156" s="128"/>
      <c r="AR156" s="128"/>
      <c r="AS156" s="128"/>
      <c r="AT156" s="128"/>
      <c r="AU156" s="128"/>
      <c r="AV156" s="128"/>
      <c r="AW156" s="128"/>
      <c r="AX156" s="128"/>
      <c r="AY156" s="128"/>
      <c r="AZ156" s="128"/>
      <c r="BA156" s="128"/>
      <c r="BB156" s="128"/>
      <c r="BC156" s="128"/>
      <c r="BD156" s="128"/>
      <c r="BE156" s="128"/>
      <c r="BF156" s="128"/>
      <c r="BG156" s="128"/>
      <c r="BH156" s="128"/>
      <c r="BI156" s="128"/>
      <c r="BJ156" s="128"/>
      <c r="BK156" s="128"/>
      <c r="BL156" s="128"/>
      <c r="BM156" s="128"/>
      <c r="BN156" s="128"/>
      <c r="BO156" s="128"/>
      <c r="BP156" s="128"/>
      <c r="BQ156" s="128"/>
      <c r="BR156" s="128"/>
      <c r="BS156" s="128"/>
      <c r="BT156" s="128"/>
      <c r="BU156" s="128"/>
      <c r="BV156" s="128"/>
      <c r="BW156" s="128"/>
      <c r="BX156" s="128"/>
      <c r="BY156" s="128"/>
      <c r="BZ156" s="128"/>
      <c r="CA156" s="128"/>
      <c r="CB156" s="128"/>
      <c r="CC156" s="128"/>
      <c r="CD156" s="128"/>
      <c r="CE156" s="128"/>
      <c r="CF156" s="128"/>
      <c r="CG156" s="128"/>
      <c r="CH156" s="128"/>
      <c r="CI156" s="128"/>
      <c r="CJ156" s="128"/>
      <c r="CK156" s="128"/>
      <c r="CL156" s="128"/>
      <c r="CM156" s="128"/>
      <c r="CN156" s="128"/>
      <c r="CO156" s="128"/>
      <c r="CP156" s="128"/>
      <c r="CQ156" s="128"/>
      <c r="CR156" s="128"/>
      <c r="CS156" s="128"/>
      <c r="CT156" s="128"/>
      <c r="CU156" s="128"/>
      <c r="CV156" s="128"/>
      <c r="CW156" s="128"/>
      <c r="CX156" s="128"/>
      <c r="CY156" s="128"/>
      <c r="CZ156" s="128"/>
      <c r="DA156" s="128"/>
      <c r="DB156" s="128"/>
      <c r="DC156" s="128"/>
      <c r="DD156" s="129"/>
    </row>
    <row r="157" spans="1:108" ht="33" customHeight="1">
      <c r="A157" s="25"/>
      <c r="B157" s="151" t="s">
        <v>140</v>
      </c>
      <c r="C157" s="151"/>
      <c r="D157" s="151"/>
      <c r="E157" s="151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  <c r="X157" s="151"/>
      <c r="Y157" s="151"/>
      <c r="Z157" s="151"/>
      <c r="AA157" s="151"/>
      <c r="AB157" s="151"/>
      <c r="AC157" s="151"/>
      <c r="AD157" s="151"/>
      <c r="AE157" s="151"/>
      <c r="AF157" s="151"/>
      <c r="AG157" s="151"/>
      <c r="AH157" s="151"/>
      <c r="AI157" s="151"/>
      <c r="AJ157" s="152"/>
      <c r="AK157" s="131"/>
      <c r="AL157" s="132"/>
      <c r="AM157" s="132"/>
      <c r="AN157" s="132"/>
      <c r="AO157" s="132"/>
      <c r="AP157" s="132"/>
      <c r="AQ157" s="132"/>
      <c r="AR157" s="132"/>
      <c r="AS157" s="132"/>
      <c r="AT157" s="132"/>
      <c r="AU157" s="132"/>
      <c r="AV157" s="132"/>
      <c r="AW157" s="132"/>
      <c r="AX157" s="133"/>
      <c r="AY157" s="127"/>
      <c r="AZ157" s="127"/>
      <c r="BA157" s="127"/>
      <c r="BB157" s="127"/>
      <c r="BC157" s="127"/>
      <c r="BD157" s="127"/>
      <c r="BE157" s="127"/>
      <c r="BF157" s="127"/>
      <c r="BG157" s="127"/>
      <c r="BH157" s="127"/>
      <c r="BI157" s="127"/>
      <c r="BJ157" s="127"/>
      <c r="BK157" s="127"/>
      <c r="BL157" s="127"/>
      <c r="BM157" s="127"/>
      <c r="BN157" s="127"/>
      <c r="BO157" s="127"/>
      <c r="BP157" s="127"/>
      <c r="BQ157" s="127"/>
      <c r="BR157" s="127"/>
      <c r="BS157" s="127"/>
      <c r="BT157" s="127"/>
      <c r="BU157" s="127"/>
      <c r="BV157" s="127"/>
      <c r="BW157" s="127"/>
      <c r="BX157" s="127"/>
      <c r="BY157" s="127"/>
      <c r="BZ157" s="127"/>
      <c r="CA157" s="127"/>
      <c r="CB157" s="127"/>
      <c r="CC157" s="127"/>
      <c r="CD157" s="127"/>
      <c r="CE157" s="127"/>
      <c r="CF157" s="127"/>
      <c r="CG157" s="127"/>
      <c r="CH157" s="127"/>
      <c r="CI157" s="127"/>
      <c r="CJ157" s="127"/>
      <c r="CK157" s="127"/>
      <c r="CL157" s="127"/>
      <c r="CM157" s="127"/>
      <c r="CN157" s="127"/>
      <c r="CO157" s="127"/>
      <c r="CP157" s="127"/>
      <c r="CQ157" s="127"/>
      <c r="CR157" s="127"/>
      <c r="CS157" s="127"/>
      <c r="CT157" s="127"/>
      <c r="CU157" s="127"/>
      <c r="CV157" s="127"/>
      <c r="CW157" s="127"/>
      <c r="CX157" s="127"/>
      <c r="CY157" s="127"/>
      <c r="CZ157" s="127"/>
      <c r="DA157" s="127"/>
      <c r="DB157" s="127"/>
      <c r="DC157" s="127"/>
      <c r="DD157" s="127"/>
    </row>
    <row r="158" spans="1:108" ht="78.75" customHeight="1">
      <c r="A158" s="25"/>
      <c r="B158" s="151" t="s">
        <v>141</v>
      </c>
      <c r="C158" s="151"/>
      <c r="D158" s="151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  <c r="X158" s="151"/>
      <c r="Y158" s="151"/>
      <c r="Z158" s="151"/>
      <c r="AA158" s="151"/>
      <c r="AB158" s="151"/>
      <c r="AC158" s="151"/>
      <c r="AD158" s="151"/>
      <c r="AE158" s="151"/>
      <c r="AF158" s="151"/>
      <c r="AG158" s="151"/>
      <c r="AH158" s="151"/>
      <c r="AI158" s="151"/>
      <c r="AJ158" s="152"/>
      <c r="AK158" s="131"/>
      <c r="AL158" s="132"/>
      <c r="AM158" s="132"/>
      <c r="AN158" s="132"/>
      <c r="AO158" s="132"/>
      <c r="AP158" s="132"/>
      <c r="AQ158" s="132"/>
      <c r="AR158" s="132"/>
      <c r="AS158" s="132"/>
      <c r="AT158" s="132"/>
      <c r="AU158" s="132"/>
      <c r="AV158" s="132"/>
      <c r="AW158" s="132"/>
      <c r="AX158" s="133"/>
      <c r="AY158" s="127"/>
      <c r="AZ158" s="127"/>
      <c r="BA158" s="127"/>
      <c r="BB158" s="127"/>
      <c r="BC158" s="127"/>
      <c r="BD158" s="127"/>
      <c r="BE158" s="127"/>
      <c r="BF158" s="127"/>
      <c r="BG158" s="127"/>
      <c r="BH158" s="127"/>
      <c r="BI158" s="127"/>
      <c r="BJ158" s="127"/>
      <c r="BK158" s="127"/>
      <c r="BL158" s="127"/>
      <c r="BM158" s="127"/>
      <c r="BN158" s="127"/>
      <c r="BO158" s="127"/>
      <c r="BP158" s="127"/>
      <c r="BQ158" s="127"/>
      <c r="BR158" s="127"/>
      <c r="BS158" s="127"/>
      <c r="BT158" s="127"/>
      <c r="BU158" s="127"/>
      <c r="BV158" s="127"/>
      <c r="BW158" s="127"/>
      <c r="BX158" s="127"/>
      <c r="BY158" s="127"/>
      <c r="BZ158" s="127"/>
      <c r="CA158" s="127"/>
      <c r="CB158" s="127"/>
      <c r="CC158" s="127"/>
      <c r="CD158" s="127"/>
      <c r="CE158" s="127"/>
      <c r="CF158" s="127"/>
      <c r="CG158" s="127"/>
      <c r="CH158" s="127"/>
      <c r="CI158" s="127"/>
      <c r="CJ158" s="127"/>
      <c r="CK158" s="127"/>
      <c r="CL158" s="127"/>
      <c r="CM158" s="127"/>
      <c r="CN158" s="127"/>
      <c r="CO158" s="127"/>
      <c r="CP158" s="127"/>
      <c r="CQ158" s="127"/>
      <c r="CR158" s="127"/>
      <c r="CS158" s="127"/>
      <c r="CT158" s="127"/>
      <c r="CU158" s="127"/>
      <c r="CV158" s="127"/>
      <c r="CW158" s="127"/>
      <c r="CX158" s="127"/>
      <c r="CY158" s="127"/>
      <c r="CZ158" s="127"/>
      <c r="DA158" s="127"/>
      <c r="DB158" s="127"/>
      <c r="DC158" s="127"/>
      <c r="DD158" s="127"/>
    </row>
    <row r="159" spans="1:108" ht="96.75" customHeight="1">
      <c r="A159" s="126"/>
      <c r="B159" s="126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  <c r="T159" s="126"/>
      <c r="U159" s="126"/>
      <c r="V159" s="126"/>
      <c r="W159" s="126"/>
      <c r="X159" s="126"/>
      <c r="Y159" s="126"/>
      <c r="Z159" s="126"/>
      <c r="AA159" s="126"/>
      <c r="AB159" s="126"/>
      <c r="AC159" s="126"/>
      <c r="AD159" s="126"/>
      <c r="AE159" s="126"/>
      <c r="AF159" s="126"/>
      <c r="AG159" s="126"/>
      <c r="AH159" s="126"/>
      <c r="AI159" s="126"/>
      <c r="AJ159" s="126"/>
      <c r="AK159" s="126" t="s">
        <v>103</v>
      </c>
      <c r="AL159" s="126"/>
      <c r="AM159" s="126"/>
      <c r="AN159" s="126"/>
      <c r="AO159" s="126"/>
      <c r="AP159" s="126"/>
      <c r="AQ159" s="126"/>
      <c r="AR159" s="126"/>
      <c r="AS159" s="126"/>
      <c r="AT159" s="126"/>
      <c r="AU159" s="126"/>
      <c r="AV159" s="126"/>
      <c r="AW159" s="126"/>
      <c r="AX159" s="126"/>
      <c r="AY159" s="126" t="s">
        <v>104</v>
      </c>
      <c r="AZ159" s="126"/>
      <c r="BA159" s="126"/>
      <c r="BB159" s="126"/>
      <c r="BC159" s="126"/>
      <c r="BD159" s="126"/>
      <c r="BE159" s="126"/>
      <c r="BF159" s="126"/>
      <c r="BG159" s="126"/>
      <c r="BH159" s="126"/>
      <c r="BI159" s="126"/>
      <c r="BJ159" s="126" t="s">
        <v>105</v>
      </c>
      <c r="BK159" s="126"/>
      <c r="BL159" s="126"/>
      <c r="BM159" s="126"/>
      <c r="BN159" s="126"/>
      <c r="BO159" s="126"/>
      <c r="BP159" s="126"/>
      <c r="BQ159" s="126"/>
      <c r="BR159" s="126"/>
      <c r="BS159" s="126"/>
      <c r="BT159" s="126"/>
      <c r="BU159" s="126"/>
      <c r="BV159" s="126"/>
      <c r="BW159" s="126"/>
      <c r="BX159" s="126"/>
      <c r="BY159" s="126" t="s">
        <v>106</v>
      </c>
      <c r="BZ159" s="126"/>
      <c r="CA159" s="126"/>
      <c r="CB159" s="126"/>
      <c r="CC159" s="126"/>
      <c r="CD159" s="126"/>
      <c r="CE159" s="126"/>
      <c r="CF159" s="126"/>
      <c r="CG159" s="126"/>
      <c r="CH159" s="126"/>
      <c r="CI159" s="126"/>
      <c r="CJ159" s="126"/>
      <c r="CK159" s="126"/>
      <c r="CL159" s="126"/>
      <c r="CM159" s="126" t="s">
        <v>107</v>
      </c>
      <c r="CN159" s="126"/>
      <c r="CO159" s="126"/>
      <c r="CP159" s="126"/>
      <c r="CQ159" s="126"/>
      <c r="CR159" s="126"/>
      <c r="CS159" s="126"/>
      <c r="CT159" s="126"/>
      <c r="CU159" s="126"/>
      <c r="CV159" s="126"/>
      <c r="CW159" s="126"/>
      <c r="CX159" s="126"/>
      <c r="CY159" s="126"/>
      <c r="CZ159" s="126"/>
      <c r="DA159" s="126"/>
      <c r="DB159" s="126"/>
      <c r="DC159" s="126"/>
      <c r="DD159" s="126"/>
    </row>
    <row r="160" spans="1:108" ht="79.5" customHeight="1">
      <c r="A160" s="25"/>
      <c r="B160" s="151" t="s">
        <v>142</v>
      </c>
      <c r="C160" s="151"/>
      <c r="D160" s="151"/>
      <c r="E160" s="151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  <c r="X160" s="151"/>
      <c r="Y160" s="151"/>
      <c r="Z160" s="151"/>
      <c r="AA160" s="151"/>
      <c r="AB160" s="151"/>
      <c r="AC160" s="151"/>
      <c r="AD160" s="151"/>
      <c r="AE160" s="151"/>
      <c r="AF160" s="151"/>
      <c r="AG160" s="151"/>
      <c r="AH160" s="151"/>
      <c r="AI160" s="151"/>
      <c r="AJ160" s="152"/>
      <c r="AK160" s="131"/>
      <c r="AL160" s="132"/>
      <c r="AM160" s="132"/>
      <c r="AN160" s="132"/>
      <c r="AO160" s="132"/>
      <c r="AP160" s="132"/>
      <c r="AQ160" s="132"/>
      <c r="AR160" s="132"/>
      <c r="AS160" s="132"/>
      <c r="AT160" s="132"/>
      <c r="AU160" s="132"/>
      <c r="AV160" s="132"/>
      <c r="AW160" s="132"/>
      <c r="AX160" s="133"/>
      <c r="AY160" s="127"/>
      <c r="AZ160" s="127"/>
      <c r="BA160" s="127"/>
      <c r="BB160" s="127"/>
      <c r="BC160" s="127"/>
      <c r="BD160" s="127"/>
      <c r="BE160" s="127"/>
      <c r="BF160" s="127"/>
      <c r="BG160" s="127"/>
      <c r="BH160" s="127"/>
      <c r="BI160" s="127"/>
      <c r="BJ160" s="127"/>
      <c r="BK160" s="127"/>
      <c r="BL160" s="127"/>
      <c r="BM160" s="127"/>
      <c r="BN160" s="127"/>
      <c r="BO160" s="127"/>
      <c r="BP160" s="127"/>
      <c r="BQ160" s="127"/>
      <c r="BR160" s="127"/>
      <c r="BS160" s="127"/>
      <c r="BT160" s="127"/>
      <c r="BU160" s="127"/>
      <c r="BV160" s="127"/>
      <c r="BW160" s="127"/>
      <c r="BX160" s="127"/>
      <c r="BY160" s="127"/>
      <c r="BZ160" s="127"/>
      <c r="CA160" s="127"/>
      <c r="CB160" s="127"/>
      <c r="CC160" s="127"/>
      <c r="CD160" s="127"/>
      <c r="CE160" s="127"/>
      <c r="CF160" s="127"/>
      <c r="CG160" s="127"/>
      <c r="CH160" s="127"/>
      <c r="CI160" s="127"/>
      <c r="CJ160" s="127"/>
      <c r="CK160" s="127"/>
      <c r="CL160" s="127"/>
      <c r="CM160" s="127"/>
      <c r="CN160" s="127"/>
      <c r="CO160" s="127"/>
      <c r="CP160" s="127"/>
      <c r="CQ160" s="127"/>
      <c r="CR160" s="127"/>
      <c r="CS160" s="127"/>
      <c r="CT160" s="127"/>
      <c r="CU160" s="127"/>
      <c r="CV160" s="127"/>
      <c r="CW160" s="127"/>
      <c r="CX160" s="127"/>
      <c r="CY160" s="127"/>
      <c r="CZ160" s="127"/>
      <c r="DA160" s="127"/>
      <c r="DB160" s="127"/>
      <c r="DC160" s="127"/>
      <c r="DD160" s="127"/>
    </row>
    <row r="161" spans="1:108" ht="33" customHeight="1">
      <c r="A161" s="25"/>
      <c r="B161" s="151" t="s">
        <v>143</v>
      </c>
      <c r="C161" s="151"/>
      <c r="D161" s="151"/>
      <c r="E161" s="151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  <c r="X161" s="151"/>
      <c r="Y161" s="151"/>
      <c r="Z161" s="151"/>
      <c r="AA161" s="151"/>
      <c r="AB161" s="151"/>
      <c r="AC161" s="151"/>
      <c r="AD161" s="151"/>
      <c r="AE161" s="151"/>
      <c r="AF161" s="151"/>
      <c r="AG161" s="151"/>
      <c r="AH161" s="151"/>
      <c r="AI161" s="151"/>
      <c r="AJ161" s="152"/>
      <c r="AK161" s="131"/>
      <c r="AL161" s="132"/>
      <c r="AM161" s="132"/>
      <c r="AN161" s="132"/>
      <c r="AO161" s="132"/>
      <c r="AP161" s="132"/>
      <c r="AQ161" s="132"/>
      <c r="AR161" s="132"/>
      <c r="AS161" s="132"/>
      <c r="AT161" s="132"/>
      <c r="AU161" s="132"/>
      <c r="AV161" s="132"/>
      <c r="AW161" s="132"/>
      <c r="AX161" s="133"/>
      <c r="AY161" s="127"/>
      <c r="AZ161" s="127"/>
      <c r="BA161" s="127"/>
      <c r="BB161" s="127"/>
      <c r="BC161" s="127"/>
      <c r="BD161" s="127"/>
      <c r="BE161" s="127"/>
      <c r="BF161" s="127"/>
      <c r="BG161" s="127"/>
      <c r="BH161" s="127"/>
      <c r="BI161" s="127"/>
      <c r="BJ161" s="127"/>
      <c r="BK161" s="127"/>
      <c r="BL161" s="127"/>
      <c r="BM161" s="127"/>
      <c r="BN161" s="127"/>
      <c r="BO161" s="127"/>
      <c r="BP161" s="127"/>
      <c r="BQ161" s="127"/>
      <c r="BR161" s="127"/>
      <c r="BS161" s="127"/>
      <c r="BT161" s="127"/>
      <c r="BU161" s="127"/>
      <c r="BV161" s="127"/>
      <c r="BW161" s="127"/>
      <c r="BX161" s="127"/>
      <c r="BY161" s="127"/>
      <c r="BZ161" s="127"/>
      <c r="CA161" s="127"/>
      <c r="CB161" s="127"/>
      <c r="CC161" s="127"/>
      <c r="CD161" s="127"/>
      <c r="CE161" s="127"/>
      <c r="CF161" s="127"/>
      <c r="CG161" s="127"/>
      <c r="CH161" s="127"/>
      <c r="CI161" s="127"/>
      <c r="CJ161" s="127"/>
      <c r="CK161" s="127"/>
      <c r="CL161" s="127"/>
      <c r="CM161" s="127"/>
      <c r="CN161" s="127"/>
      <c r="CO161" s="127"/>
      <c r="CP161" s="127"/>
      <c r="CQ161" s="127"/>
      <c r="CR161" s="127"/>
      <c r="CS161" s="127"/>
      <c r="CT161" s="127"/>
      <c r="CU161" s="127"/>
      <c r="CV161" s="127"/>
      <c r="CW161" s="127"/>
      <c r="CX161" s="127"/>
      <c r="CY161" s="127"/>
      <c r="CZ161" s="127"/>
      <c r="DA161" s="127"/>
      <c r="DB161" s="127"/>
      <c r="DC161" s="127"/>
      <c r="DD161" s="127"/>
    </row>
    <row r="162" spans="1:108" ht="48" customHeight="1">
      <c r="A162" s="25"/>
      <c r="B162" s="151" t="s">
        <v>144</v>
      </c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1"/>
      <c r="Z162" s="151"/>
      <c r="AA162" s="151"/>
      <c r="AB162" s="151"/>
      <c r="AC162" s="151"/>
      <c r="AD162" s="151"/>
      <c r="AE162" s="151"/>
      <c r="AF162" s="151"/>
      <c r="AG162" s="151"/>
      <c r="AH162" s="151"/>
      <c r="AI162" s="151"/>
      <c r="AJ162" s="152"/>
      <c r="AK162" s="131"/>
      <c r="AL162" s="132"/>
      <c r="AM162" s="132"/>
      <c r="AN162" s="132"/>
      <c r="AO162" s="132"/>
      <c r="AP162" s="132"/>
      <c r="AQ162" s="132"/>
      <c r="AR162" s="132"/>
      <c r="AS162" s="132"/>
      <c r="AT162" s="132"/>
      <c r="AU162" s="132"/>
      <c r="AV162" s="132"/>
      <c r="AW162" s="132"/>
      <c r="AX162" s="133"/>
      <c r="AY162" s="127"/>
      <c r="AZ162" s="127"/>
      <c r="BA162" s="127"/>
      <c r="BB162" s="127"/>
      <c r="BC162" s="127"/>
      <c r="BD162" s="127"/>
      <c r="BE162" s="127"/>
      <c r="BF162" s="127"/>
      <c r="BG162" s="127"/>
      <c r="BH162" s="127"/>
      <c r="BI162" s="127"/>
      <c r="BJ162" s="127"/>
      <c r="BK162" s="127"/>
      <c r="BL162" s="127"/>
      <c r="BM162" s="127"/>
      <c r="BN162" s="127"/>
      <c r="BO162" s="127"/>
      <c r="BP162" s="127"/>
      <c r="BQ162" s="127"/>
      <c r="BR162" s="127"/>
      <c r="BS162" s="127"/>
      <c r="BT162" s="127"/>
      <c r="BU162" s="127"/>
      <c r="BV162" s="127"/>
      <c r="BW162" s="127"/>
      <c r="BX162" s="127"/>
      <c r="BY162" s="127"/>
      <c r="BZ162" s="127"/>
      <c r="CA162" s="127"/>
      <c r="CB162" s="127"/>
      <c r="CC162" s="127"/>
      <c r="CD162" s="127"/>
      <c r="CE162" s="127"/>
      <c r="CF162" s="127"/>
      <c r="CG162" s="127"/>
      <c r="CH162" s="127"/>
      <c r="CI162" s="127"/>
      <c r="CJ162" s="127"/>
      <c r="CK162" s="127"/>
      <c r="CL162" s="127"/>
      <c r="CM162" s="127"/>
      <c r="CN162" s="127"/>
      <c r="CO162" s="127"/>
      <c r="CP162" s="127"/>
      <c r="CQ162" s="127"/>
      <c r="CR162" s="127"/>
      <c r="CS162" s="127"/>
      <c r="CT162" s="127"/>
      <c r="CU162" s="127"/>
      <c r="CV162" s="127"/>
      <c r="CW162" s="127"/>
      <c r="CX162" s="127"/>
      <c r="CY162" s="127"/>
      <c r="CZ162" s="127"/>
      <c r="DA162" s="127"/>
      <c r="DB162" s="127"/>
      <c r="DC162" s="127"/>
      <c r="DD162" s="127"/>
    </row>
    <row r="163" spans="1:108" ht="48" customHeight="1">
      <c r="A163" s="25"/>
      <c r="B163" s="151" t="s">
        <v>145</v>
      </c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1"/>
      <c r="Z163" s="151"/>
      <c r="AA163" s="151"/>
      <c r="AB163" s="151"/>
      <c r="AC163" s="151"/>
      <c r="AD163" s="151"/>
      <c r="AE163" s="151"/>
      <c r="AF163" s="151"/>
      <c r="AG163" s="151"/>
      <c r="AH163" s="151"/>
      <c r="AI163" s="151"/>
      <c r="AJ163" s="152"/>
      <c r="AK163" s="131"/>
      <c r="AL163" s="132"/>
      <c r="AM163" s="132"/>
      <c r="AN163" s="132"/>
      <c r="AO163" s="132"/>
      <c r="AP163" s="132"/>
      <c r="AQ163" s="132"/>
      <c r="AR163" s="132"/>
      <c r="AS163" s="132"/>
      <c r="AT163" s="132"/>
      <c r="AU163" s="132"/>
      <c r="AV163" s="132"/>
      <c r="AW163" s="132"/>
      <c r="AX163" s="133"/>
      <c r="AY163" s="127"/>
      <c r="AZ163" s="127"/>
      <c r="BA163" s="127"/>
      <c r="BB163" s="127"/>
      <c r="BC163" s="127"/>
      <c r="BD163" s="127"/>
      <c r="BE163" s="127"/>
      <c r="BF163" s="127"/>
      <c r="BG163" s="127"/>
      <c r="BH163" s="127"/>
      <c r="BI163" s="127"/>
      <c r="BJ163" s="127"/>
      <c r="BK163" s="127"/>
      <c r="BL163" s="127"/>
      <c r="BM163" s="127"/>
      <c r="BN163" s="127"/>
      <c r="BO163" s="127"/>
      <c r="BP163" s="127"/>
      <c r="BQ163" s="127"/>
      <c r="BR163" s="127"/>
      <c r="BS163" s="127"/>
      <c r="BT163" s="127"/>
      <c r="BU163" s="127"/>
      <c r="BV163" s="127"/>
      <c r="BW163" s="127"/>
      <c r="BX163" s="127"/>
      <c r="BY163" s="127"/>
      <c r="BZ163" s="127"/>
      <c r="CA163" s="127"/>
      <c r="CB163" s="127"/>
      <c r="CC163" s="127"/>
      <c r="CD163" s="127"/>
      <c r="CE163" s="127"/>
      <c r="CF163" s="127"/>
      <c r="CG163" s="127"/>
      <c r="CH163" s="127"/>
      <c r="CI163" s="127"/>
      <c r="CJ163" s="127"/>
      <c r="CK163" s="127"/>
      <c r="CL163" s="127"/>
      <c r="CM163" s="127"/>
      <c r="CN163" s="127"/>
      <c r="CO163" s="127"/>
      <c r="CP163" s="127"/>
      <c r="CQ163" s="127"/>
      <c r="CR163" s="127"/>
      <c r="CS163" s="127"/>
      <c r="CT163" s="127"/>
      <c r="CU163" s="127"/>
      <c r="CV163" s="127"/>
      <c r="CW163" s="127"/>
      <c r="CX163" s="127"/>
      <c r="CY163" s="127"/>
      <c r="CZ163" s="127"/>
      <c r="DA163" s="127"/>
      <c r="DB163" s="127"/>
      <c r="DC163" s="127"/>
      <c r="DD163" s="127"/>
    </row>
    <row r="164" spans="1:108" ht="48" customHeight="1">
      <c r="A164" s="25"/>
      <c r="B164" s="151" t="s">
        <v>146</v>
      </c>
      <c r="C164" s="151"/>
      <c r="D164" s="151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  <c r="X164" s="151"/>
      <c r="Y164" s="151"/>
      <c r="Z164" s="151"/>
      <c r="AA164" s="151"/>
      <c r="AB164" s="151"/>
      <c r="AC164" s="151"/>
      <c r="AD164" s="151"/>
      <c r="AE164" s="151"/>
      <c r="AF164" s="151"/>
      <c r="AG164" s="151"/>
      <c r="AH164" s="151"/>
      <c r="AI164" s="151"/>
      <c r="AJ164" s="152"/>
      <c r="AK164" s="131"/>
      <c r="AL164" s="132"/>
      <c r="AM164" s="132"/>
      <c r="AN164" s="132"/>
      <c r="AO164" s="132"/>
      <c r="AP164" s="132"/>
      <c r="AQ164" s="132"/>
      <c r="AR164" s="132"/>
      <c r="AS164" s="132"/>
      <c r="AT164" s="132"/>
      <c r="AU164" s="132"/>
      <c r="AV164" s="132"/>
      <c r="AW164" s="132"/>
      <c r="AX164" s="133"/>
      <c r="AY164" s="127"/>
      <c r="AZ164" s="127"/>
      <c r="BA164" s="127"/>
      <c r="BB164" s="127"/>
      <c r="BC164" s="127"/>
      <c r="BD164" s="127"/>
      <c r="BE164" s="127"/>
      <c r="BF164" s="127"/>
      <c r="BG164" s="127"/>
      <c r="BH164" s="127"/>
      <c r="BI164" s="127"/>
      <c r="BJ164" s="127"/>
      <c r="BK164" s="127"/>
      <c r="BL164" s="127"/>
      <c r="BM164" s="127"/>
      <c r="BN164" s="127"/>
      <c r="BO164" s="127"/>
      <c r="BP164" s="127"/>
      <c r="BQ164" s="127"/>
      <c r="BR164" s="127"/>
      <c r="BS164" s="127"/>
      <c r="BT164" s="127"/>
      <c r="BU164" s="127"/>
      <c r="BV164" s="127"/>
      <c r="BW164" s="127"/>
      <c r="BX164" s="127"/>
      <c r="BY164" s="127"/>
      <c r="BZ164" s="127"/>
      <c r="CA164" s="127"/>
      <c r="CB164" s="127"/>
      <c r="CC164" s="127"/>
      <c r="CD164" s="127"/>
      <c r="CE164" s="127"/>
      <c r="CF164" s="127"/>
      <c r="CG164" s="127"/>
      <c r="CH164" s="127"/>
      <c r="CI164" s="127"/>
      <c r="CJ164" s="127"/>
      <c r="CK164" s="127"/>
      <c r="CL164" s="127"/>
      <c r="CM164" s="127"/>
      <c r="CN164" s="127"/>
      <c r="CO164" s="127"/>
      <c r="CP164" s="127"/>
      <c r="CQ164" s="127"/>
      <c r="CR164" s="127"/>
      <c r="CS164" s="127"/>
      <c r="CT164" s="127"/>
      <c r="CU164" s="127"/>
      <c r="CV164" s="127"/>
      <c r="CW164" s="127"/>
      <c r="CX164" s="127"/>
      <c r="CY164" s="127"/>
      <c r="CZ164" s="127"/>
      <c r="DA164" s="127"/>
      <c r="DB164" s="127"/>
      <c r="DC164" s="127"/>
      <c r="DD164" s="127"/>
    </row>
    <row r="165" spans="1:108" ht="80.25" customHeight="1">
      <c r="A165" s="25"/>
      <c r="B165" s="151" t="s">
        <v>147</v>
      </c>
      <c r="C165" s="151"/>
      <c r="D165" s="151"/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  <c r="X165" s="151"/>
      <c r="Y165" s="151"/>
      <c r="Z165" s="151"/>
      <c r="AA165" s="151"/>
      <c r="AB165" s="151"/>
      <c r="AC165" s="151"/>
      <c r="AD165" s="151"/>
      <c r="AE165" s="151"/>
      <c r="AF165" s="151"/>
      <c r="AG165" s="151"/>
      <c r="AH165" s="151"/>
      <c r="AI165" s="151"/>
      <c r="AJ165" s="152"/>
      <c r="AK165" s="131"/>
      <c r="AL165" s="132"/>
      <c r="AM165" s="132"/>
      <c r="AN165" s="132"/>
      <c r="AO165" s="132"/>
      <c r="AP165" s="132"/>
      <c r="AQ165" s="132"/>
      <c r="AR165" s="132"/>
      <c r="AS165" s="132"/>
      <c r="AT165" s="132"/>
      <c r="AU165" s="132"/>
      <c r="AV165" s="132"/>
      <c r="AW165" s="132"/>
      <c r="AX165" s="133"/>
      <c r="AY165" s="127"/>
      <c r="AZ165" s="127"/>
      <c r="BA165" s="127"/>
      <c r="BB165" s="127"/>
      <c r="BC165" s="127"/>
      <c r="BD165" s="127"/>
      <c r="BE165" s="127"/>
      <c r="BF165" s="127"/>
      <c r="BG165" s="127"/>
      <c r="BH165" s="127"/>
      <c r="BI165" s="127"/>
      <c r="BJ165" s="127"/>
      <c r="BK165" s="127"/>
      <c r="BL165" s="127"/>
      <c r="BM165" s="127"/>
      <c r="BN165" s="127"/>
      <c r="BO165" s="127"/>
      <c r="BP165" s="127"/>
      <c r="BQ165" s="127"/>
      <c r="BR165" s="127"/>
      <c r="BS165" s="127"/>
      <c r="BT165" s="127"/>
      <c r="BU165" s="127"/>
      <c r="BV165" s="127"/>
      <c r="BW165" s="127"/>
      <c r="BX165" s="127"/>
      <c r="BY165" s="127"/>
      <c r="BZ165" s="127"/>
      <c r="CA165" s="127"/>
      <c r="CB165" s="127"/>
      <c r="CC165" s="127"/>
      <c r="CD165" s="127"/>
      <c r="CE165" s="127"/>
      <c r="CF165" s="127"/>
      <c r="CG165" s="127"/>
      <c r="CH165" s="127"/>
      <c r="CI165" s="127"/>
      <c r="CJ165" s="127"/>
      <c r="CK165" s="127"/>
      <c r="CL165" s="127"/>
      <c r="CM165" s="127"/>
      <c r="CN165" s="127"/>
      <c r="CO165" s="127"/>
      <c r="CP165" s="127"/>
      <c r="CQ165" s="127"/>
      <c r="CR165" s="127"/>
      <c r="CS165" s="127"/>
      <c r="CT165" s="127"/>
      <c r="CU165" s="127"/>
      <c r="CV165" s="127"/>
      <c r="CW165" s="127"/>
      <c r="CX165" s="127"/>
      <c r="CY165" s="127"/>
      <c r="CZ165" s="127"/>
      <c r="DA165" s="127"/>
      <c r="DB165" s="127"/>
      <c r="DC165" s="127"/>
      <c r="DD165" s="127"/>
    </row>
    <row r="166" spans="1:108" ht="95.25" customHeight="1">
      <c r="A166" s="25"/>
      <c r="B166" s="151" t="s">
        <v>148</v>
      </c>
      <c r="C166" s="151"/>
      <c r="D166" s="151"/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/>
      <c r="AA166" s="151"/>
      <c r="AB166" s="151"/>
      <c r="AC166" s="151"/>
      <c r="AD166" s="151"/>
      <c r="AE166" s="151"/>
      <c r="AF166" s="151"/>
      <c r="AG166" s="151"/>
      <c r="AH166" s="151"/>
      <c r="AI166" s="151"/>
      <c r="AJ166" s="152"/>
      <c r="AK166" s="131"/>
      <c r="AL166" s="132"/>
      <c r="AM166" s="132"/>
      <c r="AN166" s="132"/>
      <c r="AO166" s="132"/>
      <c r="AP166" s="132"/>
      <c r="AQ166" s="132"/>
      <c r="AR166" s="132"/>
      <c r="AS166" s="132"/>
      <c r="AT166" s="132"/>
      <c r="AU166" s="132"/>
      <c r="AV166" s="132"/>
      <c r="AW166" s="132"/>
      <c r="AX166" s="133"/>
      <c r="AY166" s="127"/>
      <c r="AZ166" s="127"/>
      <c r="BA166" s="127"/>
      <c r="BB166" s="127"/>
      <c r="BC166" s="127"/>
      <c r="BD166" s="127"/>
      <c r="BE166" s="127"/>
      <c r="BF166" s="127"/>
      <c r="BG166" s="127"/>
      <c r="BH166" s="127"/>
      <c r="BI166" s="127"/>
      <c r="BJ166" s="127"/>
      <c r="BK166" s="127"/>
      <c r="BL166" s="127"/>
      <c r="BM166" s="127"/>
      <c r="BN166" s="127"/>
      <c r="BO166" s="127"/>
      <c r="BP166" s="127"/>
      <c r="BQ166" s="127"/>
      <c r="BR166" s="127"/>
      <c r="BS166" s="127"/>
      <c r="BT166" s="127"/>
      <c r="BU166" s="127"/>
      <c r="BV166" s="127"/>
      <c r="BW166" s="127"/>
      <c r="BX166" s="127"/>
      <c r="BY166" s="127"/>
      <c r="BZ166" s="127"/>
      <c r="CA166" s="127"/>
      <c r="CB166" s="127"/>
      <c r="CC166" s="127"/>
      <c r="CD166" s="127"/>
      <c r="CE166" s="127"/>
      <c r="CF166" s="127"/>
      <c r="CG166" s="127"/>
      <c r="CH166" s="127"/>
      <c r="CI166" s="127"/>
      <c r="CJ166" s="127"/>
      <c r="CK166" s="127"/>
      <c r="CL166" s="127"/>
      <c r="CM166" s="127"/>
      <c r="CN166" s="127"/>
      <c r="CO166" s="127"/>
      <c r="CP166" s="127"/>
      <c r="CQ166" s="127"/>
      <c r="CR166" s="127"/>
      <c r="CS166" s="127"/>
      <c r="CT166" s="127"/>
      <c r="CU166" s="127"/>
      <c r="CV166" s="127"/>
      <c r="CW166" s="127"/>
      <c r="CX166" s="127"/>
      <c r="CY166" s="127"/>
      <c r="CZ166" s="127"/>
      <c r="DA166" s="127"/>
      <c r="DB166" s="127"/>
      <c r="DC166" s="127"/>
      <c r="DD166" s="127"/>
    </row>
    <row r="167" spans="1:108" ht="48" customHeight="1">
      <c r="A167" s="25"/>
      <c r="B167" s="151" t="s">
        <v>149</v>
      </c>
      <c r="C167" s="151"/>
      <c r="D167" s="151"/>
      <c r="E167" s="151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  <c r="X167" s="151"/>
      <c r="Y167" s="151"/>
      <c r="Z167" s="151"/>
      <c r="AA167" s="151"/>
      <c r="AB167" s="151"/>
      <c r="AC167" s="151"/>
      <c r="AD167" s="151"/>
      <c r="AE167" s="151"/>
      <c r="AF167" s="151"/>
      <c r="AG167" s="151"/>
      <c r="AH167" s="151"/>
      <c r="AI167" s="151"/>
      <c r="AJ167" s="152"/>
      <c r="AK167" s="131"/>
      <c r="AL167" s="132"/>
      <c r="AM167" s="132"/>
      <c r="AN167" s="132"/>
      <c r="AO167" s="132"/>
      <c r="AP167" s="132"/>
      <c r="AQ167" s="132"/>
      <c r="AR167" s="132"/>
      <c r="AS167" s="132"/>
      <c r="AT167" s="132"/>
      <c r="AU167" s="132"/>
      <c r="AV167" s="132"/>
      <c r="AW167" s="132"/>
      <c r="AX167" s="133"/>
      <c r="AY167" s="127"/>
      <c r="AZ167" s="127"/>
      <c r="BA167" s="127"/>
      <c r="BB167" s="127"/>
      <c r="BC167" s="127"/>
      <c r="BD167" s="127"/>
      <c r="BE167" s="127"/>
      <c r="BF167" s="127"/>
      <c r="BG167" s="127"/>
      <c r="BH167" s="127"/>
      <c r="BI167" s="127"/>
      <c r="BJ167" s="127"/>
      <c r="BK167" s="127"/>
      <c r="BL167" s="127"/>
      <c r="BM167" s="127"/>
      <c r="BN167" s="127"/>
      <c r="BO167" s="127"/>
      <c r="BP167" s="127"/>
      <c r="BQ167" s="127"/>
      <c r="BR167" s="127"/>
      <c r="BS167" s="127"/>
      <c r="BT167" s="127"/>
      <c r="BU167" s="127"/>
      <c r="BV167" s="127"/>
      <c r="BW167" s="127"/>
      <c r="BX167" s="127"/>
      <c r="BY167" s="127"/>
      <c r="BZ167" s="127"/>
      <c r="CA167" s="127"/>
      <c r="CB167" s="127"/>
      <c r="CC167" s="127"/>
      <c r="CD167" s="127"/>
      <c r="CE167" s="127"/>
      <c r="CF167" s="127"/>
      <c r="CG167" s="127"/>
      <c r="CH167" s="127"/>
      <c r="CI167" s="127"/>
      <c r="CJ167" s="127"/>
      <c r="CK167" s="127"/>
      <c r="CL167" s="127"/>
      <c r="CM167" s="127"/>
      <c r="CN167" s="127"/>
      <c r="CO167" s="127"/>
      <c r="CP167" s="127"/>
      <c r="CQ167" s="127"/>
      <c r="CR167" s="127"/>
      <c r="CS167" s="127"/>
      <c r="CT167" s="127"/>
      <c r="CU167" s="127"/>
      <c r="CV167" s="127"/>
      <c r="CW167" s="127"/>
      <c r="CX167" s="127"/>
      <c r="CY167" s="127"/>
      <c r="CZ167" s="127"/>
      <c r="DA167" s="127"/>
      <c r="DB167" s="127"/>
      <c r="DC167" s="127"/>
      <c r="DD167" s="127"/>
    </row>
    <row r="168" spans="1:108" ht="95.25" customHeight="1">
      <c r="A168" s="25"/>
      <c r="B168" s="151" t="s">
        <v>150</v>
      </c>
      <c r="C168" s="151"/>
      <c r="D168" s="151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  <c r="X168" s="151"/>
      <c r="Y168" s="151"/>
      <c r="Z168" s="151"/>
      <c r="AA168" s="151"/>
      <c r="AB168" s="151"/>
      <c r="AC168" s="151"/>
      <c r="AD168" s="151"/>
      <c r="AE168" s="151"/>
      <c r="AF168" s="151"/>
      <c r="AG168" s="151"/>
      <c r="AH168" s="151"/>
      <c r="AI168" s="151"/>
      <c r="AJ168" s="152"/>
      <c r="AK168" s="131"/>
      <c r="AL168" s="132"/>
      <c r="AM168" s="132"/>
      <c r="AN168" s="132"/>
      <c r="AO168" s="132"/>
      <c r="AP168" s="132"/>
      <c r="AQ168" s="132"/>
      <c r="AR168" s="132"/>
      <c r="AS168" s="132"/>
      <c r="AT168" s="132"/>
      <c r="AU168" s="132"/>
      <c r="AV168" s="132"/>
      <c r="AW168" s="132"/>
      <c r="AX168" s="133"/>
      <c r="AY168" s="127"/>
      <c r="AZ168" s="127"/>
      <c r="BA168" s="127"/>
      <c r="BB168" s="127"/>
      <c r="BC168" s="127"/>
      <c r="BD168" s="127"/>
      <c r="BE168" s="127"/>
      <c r="BF168" s="127"/>
      <c r="BG168" s="127"/>
      <c r="BH168" s="127"/>
      <c r="BI168" s="127"/>
      <c r="BJ168" s="127"/>
      <c r="BK168" s="127"/>
      <c r="BL168" s="127"/>
      <c r="BM168" s="127"/>
      <c r="BN168" s="127"/>
      <c r="BO168" s="127"/>
      <c r="BP168" s="127"/>
      <c r="BQ168" s="127"/>
      <c r="BR168" s="127"/>
      <c r="BS168" s="127"/>
      <c r="BT168" s="127"/>
      <c r="BU168" s="127"/>
      <c r="BV168" s="127"/>
      <c r="BW168" s="127"/>
      <c r="BX168" s="127"/>
      <c r="BY168" s="127"/>
      <c r="BZ168" s="127"/>
      <c r="CA168" s="127"/>
      <c r="CB168" s="127"/>
      <c r="CC168" s="127"/>
      <c r="CD168" s="127"/>
      <c r="CE168" s="127"/>
      <c r="CF168" s="127"/>
      <c r="CG168" s="127"/>
      <c r="CH168" s="127"/>
      <c r="CI168" s="127"/>
      <c r="CJ168" s="127"/>
      <c r="CK168" s="127"/>
      <c r="CL168" s="127"/>
      <c r="CM168" s="127"/>
      <c r="CN168" s="127"/>
      <c r="CO168" s="127"/>
      <c r="CP168" s="127"/>
      <c r="CQ168" s="127"/>
      <c r="CR168" s="127"/>
      <c r="CS168" s="127"/>
      <c r="CT168" s="127"/>
      <c r="CU168" s="127"/>
      <c r="CV168" s="127"/>
      <c r="CW168" s="127"/>
      <c r="CX168" s="127"/>
      <c r="CY168" s="127"/>
      <c r="CZ168" s="127"/>
      <c r="DA168" s="127"/>
      <c r="DB168" s="127"/>
      <c r="DC168" s="127"/>
      <c r="DD168" s="127"/>
    </row>
    <row r="169" spans="1:108" ht="33" customHeight="1">
      <c r="A169" s="25"/>
      <c r="B169" s="151" t="s">
        <v>151</v>
      </c>
      <c r="C169" s="151"/>
      <c r="D169" s="151"/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  <c r="X169" s="151"/>
      <c r="Y169" s="151"/>
      <c r="Z169" s="151"/>
      <c r="AA169" s="151"/>
      <c r="AB169" s="151"/>
      <c r="AC169" s="151"/>
      <c r="AD169" s="151"/>
      <c r="AE169" s="151"/>
      <c r="AF169" s="151"/>
      <c r="AG169" s="151"/>
      <c r="AH169" s="151"/>
      <c r="AI169" s="151"/>
      <c r="AJ169" s="152"/>
      <c r="AK169" s="131"/>
      <c r="AL169" s="132"/>
      <c r="AM169" s="132"/>
      <c r="AN169" s="132"/>
      <c r="AO169" s="132"/>
      <c r="AP169" s="132"/>
      <c r="AQ169" s="132"/>
      <c r="AR169" s="132"/>
      <c r="AS169" s="132"/>
      <c r="AT169" s="132"/>
      <c r="AU169" s="132"/>
      <c r="AV169" s="132"/>
      <c r="AW169" s="132"/>
      <c r="AX169" s="133"/>
      <c r="AY169" s="127"/>
      <c r="AZ169" s="127"/>
      <c r="BA169" s="127"/>
      <c r="BB169" s="127"/>
      <c r="BC169" s="127"/>
      <c r="BD169" s="127"/>
      <c r="BE169" s="127"/>
      <c r="BF169" s="127"/>
      <c r="BG169" s="127"/>
      <c r="BH169" s="127"/>
      <c r="BI169" s="127"/>
      <c r="BJ169" s="127"/>
      <c r="BK169" s="127"/>
      <c r="BL169" s="127"/>
      <c r="BM169" s="127"/>
      <c r="BN169" s="127"/>
      <c r="BO169" s="127"/>
      <c r="BP169" s="127"/>
      <c r="BQ169" s="127"/>
      <c r="BR169" s="127"/>
      <c r="BS169" s="127"/>
      <c r="BT169" s="127"/>
      <c r="BU169" s="127"/>
      <c r="BV169" s="127"/>
      <c r="BW169" s="127"/>
      <c r="BX169" s="127"/>
      <c r="BY169" s="127"/>
      <c r="BZ169" s="127"/>
      <c r="CA169" s="127"/>
      <c r="CB169" s="127"/>
      <c r="CC169" s="127"/>
      <c r="CD169" s="127"/>
      <c r="CE169" s="127"/>
      <c r="CF169" s="127"/>
      <c r="CG169" s="127"/>
      <c r="CH169" s="127"/>
      <c r="CI169" s="127"/>
      <c r="CJ169" s="127"/>
      <c r="CK169" s="127"/>
      <c r="CL169" s="127"/>
      <c r="CM169" s="127"/>
      <c r="CN169" s="127"/>
      <c r="CO169" s="127"/>
      <c r="CP169" s="127"/>
      <c r="CQ169" s="127"/>
      <c r="CR169" s="127"/>
      <c r="CS169" s="127"/>
      <c r="CT169" s="127"/>
      <c r="CU169" s="127"/>
      <c r="CV169" s="127"/>
      <c r="CW169" s="127"/>
      <c r="CX169" s="127"/>
      <c r="CY169" s="127"/>
      <c r="CZ169" s="127"/>
      <c r="DA169" s="127"/>
      <c r="DB169" s="127"/>
      <c r="DC169" s="127"/>
      <c r="DD169" s="127"/>
    </row>
    <row r="170" spans="1:108" ht="33" customHeight="1">
      <c r="A170" s="25"/>
      <c r="B170" s="151" t="s">
        <v>152</v>
      </c>
      <c r="C170" s="151"/>
      <c r="D170" s="151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  <c r="X170" s="151"/>
      <c r="Y170" s="151"/>
      <c r="Z170" s="151"/>
      <c r="AA170" s="151"/>
      <c r="AB170" s="151"/>
      <c r="AC170" s="151"/>
      <c r="AD170" s="151"/>
      <c r="AE170" s="151"/>
      <c r="AF170" s="151"/>
      <c r="AG170" s="151"/>
      <c r="AH170" s="151"/>
      <c r="AI170" s="151"/>
      <c r="AJ170" s="152"/>
      <c r="AK170" s="131"/>
      <c r="AL170" s="132"/>
      <c r="AM170" s="132"/>
      <c r="AN170" s="132"/>
      <c r="AO170" s="132"/>
      <c r="AP170" s="132"/>
      <c r="AQ170" s="132"/>
      <c r="AR170" s="132"/>
      <c r="AS170" s="132"/>
      <c r="AT170" s="132"/>
      <c r="AU170" s="132"/>
      <c r="AV170" s="132"/>
      <c r="AW170" s="132"/>
      <c r="AX170" s="133"/>
      <c r="AY170" s="127"/>
      <c r="AZ170" s="127"/>
      <c r="BA170" s="127"/>
      <c r="BB170" s="127"/>
      <c r="BC170" s="127"/>
      <c r="BD170" s="127"/>
      <c r="BE170" s="127"/>
      <c r="BF170" s="127"/>
      <c r="BG170" s="127"/>
      <c r="BH170" s="127"/>
      <c r="BI170" s="127"/>
      <c r="BJ170" s="127"/>
      <c r="BK170" s="127"/>
      <c r="BL170" s="127"/>
      <c r="BM170" s="127"/>
      <c r="BN170" s="127"/>
      <c r="BO170" s="127"/>
      <c r="BP170" s="127"/>
      <c r="BQ170" s="127"/>
      <c r="BR170" s="127"/>
      <c r="BS170" s="127"/>
      <c r="BT170" s="127"/>
      <c r="BU170" s="127"/>
      <c r="BV170" s="127"/>
      <c r="BW170" s="127"/>
      <c r="BX170" s="127"/>
      <c r="BY170" s="127"/>
      <c r="BZ170" s="127"/>
      <c r="CA170" s="127"/>
      <c r="CB170" s="127"/>
      <c r="CC170" s="127"/>
      <c r="CD170" s="127"/>
      <c r="CE170" s="127"/>
      <c r="CF170" s="127"/>
      <c r="CG170" s="127"/>
      <c r="CH170" s="127"/>
      <c r="CI170" s="127"/>
      <c r="CJ170" s="127"/>
      <c r="CK170" s="127"/>
      <c r="CL170" s="127"/>
      <c r="CM170" s="127"/>
      <c r="CN170" s="127"/>
      <c r="CO170" s="127"/>
      <c r="CP170" s="127"/>
      <c r="CQ170" s="127"/>
      <c r="CR170" s="127"/>
      <c r="CS170" s="127"/>
      <c r="CT170" s="127"/>
      <c r="CU170" s="127"/>
      <c r="CV170" s="127"/>
      <c r="CW170" s="127"/>
      <c r="CX170" s="127"/>
      <c r="CY170" s="127"/>
      <c r="CZ170" s="127"/>
      <c r="DA170" s="127"/>
      <c r="DB170" s="127"/>
      <c r="DC170" s="127"/>
      <c r="DD170" s="127"/>
    </row>
    <row r="171" spans="1:108" ht="96.75" customHeight="1">
      <c r="A171" s="126"/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126"/>
      <c r="T171" s="126"/>
      <c r="U171" s="126"/>
      <c r="V171" s="126"/>
      <c r="W171" s="126"/>
      <c r="X171" s="126"/>
      <c r="Y171" s="126"/>
      <c r="Z171" s="126"/>
      <c r="AA171" s="126"/>
      <c r="AB171" s="126"/>
      <c r="AC171" s="126"/>
      <c r="AD171" s="126"/>
      <c r="AE171" s="126"/>
      <c r="AF171" s="126"/>
      <c r="AG171" s="126"/>
      <c r="AH171" s="126"/>
      <c r="AI171" s="126"/>
      <c r="AJ171" s="126"/>
      <c r="AK171" s="126" t="s">
        <v>103</v>
      </c>
      <c r="AL171" s="126"/>
      <c r="AM171" s="126"/>
      <c r="AN171" s="126"/>
      <c r="AO171" s="126"/>
      <c r="AP171" s="126"/>
      <c r="AQ171" s="126"/>
      <c r="AR171" s="126"/>
      <c r="AS171" s="126"/>
      <c r="AT171" s="126"/>
      <c r="AU171" s="126"/>
      <c r="AV171" s="126"/>
      <c r="AW171" s="126"/>
      <c r="AX171" s="126"/>
      <c r="AY171" s="126" t="s">
        <v>104</v>
      </c>
      <c r="AZ171" s="126"/>
      <c r="BA171" s="126"/>
      <c r="BB171" s="126"/>
      <c r="BC171" s="126"/>
      <c r="BD171" s="126"/>
      <c r="BE171" s="126"/>
      <c r="BF171" s="126"/>
      <c r="BG171" s="126"/>
      <c r="BH171" s="126"/>
      <c r="BI171" s="126"/>
      <c r="BJ171" s="126" t="s">
        <v>105</v>
      </c>
      <c r="BK171" s="126"/>
      <c r="BL171" s="126"/>
      <c r="BM171" s="126"/>
      <c r="BN171" s="126"/>
      <c r="BO171" s="126"/>
      <c r="BP171" s="126"/>
      <c r="BQ171" s="126"/>
      <c r="BR171" s="126"/>
      <c r="BS171" s="126"/>
      <c r="BT171" s="126"/>
      <c r="BU171" s="126"/>
      <c r="BV171" s="126"/>
      <c r="BW171" s="126"/>
      <c r="BX171" s="126"/>
      <c r="BY171" s="126" t="s">
        <v>106</v>
      </c>
      <c r="BZ171" s="126"/>
      <c r="CA171" s="126"/>
      <c r="CB171" s="126"/>
      <c r="CC171" s="126"/>
      <c r="CD171" s="126"/>
      <c r="CE171" s="126"/>
      <c r="CF171" s="126"/>
      <c r="CG171" s="126"/>
      <c r="CH171" s="126"/>
      <c r="CI171" s="126"/>
      <c r="CJ171" s="126"/>
      <c r="CK171" s="126"/>
      <c r="CL171" s="126"/>
      <c r="CM171" s="126" t="s">
        <v>107</v>
      </c>
      <c r="CN171" s="126"/>
      <c r="CO171" s="126"/>
      <c r="CP171" s="126"/>
      <c r="CQ171" s="126"/>
      <c r="CR171" s="126"/>
      <c r="CS171" s="126"/>
      <c r="CT171" s="126"/>
      <c r="CU171" s="126"/>
      <c r="CV171" s="126"/>
      <c r="CW171" s="126"/>
      <c r="CX171" s="126"/>
      <c r="CY171" s="126"/>
      <c r="CZ171" s="126"/>
      <c r="DA171" s="126"/>
      <c r="DB171" s="126"/>
      <c r="DC171" s="126"/>
      <c r="DD171" s="126"/>
    </row>
    <row r="172" spans="1:108" ht="16.5" customHeight="1">
      <c r="A172" s="167" t="s">
        <v>153</v>
      </c>
      <c r="B172" s="128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  <c r="Y172" s="128"/>
      <c r="Z172" s="128"/>
      <c r="AA172" s="128"/>
      <c r="AB172" s="128"/>
      <c r="AC172" s="128"/>
      <c r="AD172" s="128"/>
      <c r="AE172" s="128"/>
      <c r="AF172" s="128"/>
      <c r="AG172" s="128"/>
      <c r="AH172" s="128"/>
      <c r="AI172" s="128"/>
      <c r="AJ172" s="128"/>
      <c r="AK172" s="128"/>
      <c r="AL172" s="128"/>
      <c r="AM172" s="128"/>
      <c r="AN172" s="128"/>
      <c r="AO172" s="128"/>
      <c r="AP172" s="128"/>
      <c r="AQ172" s="128"/>
      <c r="AR172" s="128"/>
      <c r="AS172" s="128"/>
      <c r="AT172" s="128"/>
      <c r="AU172" s="128"/>
      <c r="AV172" s="128"/>
      <c r="AW172" s="128"/>
      <c r="AX172" s="128"/>
      <c r="AY172" s="128"/>
      <c r="AZ172" s="128"/>
      <c r="BA172" s="128"/>
      <c r="BB172" s="128"/>
      <c r="BC172" s="128"/>
      <c r="BD172" s="128"/>
      <c r="BE172" s="128"/>
      <c r="BF172" s="128"/>
      <c r="BG172" s="128"/>
      <c r="BH172" s="128"/>
      <c r="BI172" s="128"/>
      <c r="BJ172" s="128"/>
      <c r="BK172" s="128"/>
      <c r="BL172" s="128"/>
      <c r="BM172" s="128"/>
      <c r="BN172" s="128"/>
      <c r="BO172" s="128"/>
      <c r="BP172" s="128"/>
      <c r="BQ172" s="128"/>
      <c r="BR172" s="128"/>
      <c r="BS172" s="128"/>
      <c r="BT172" s="128"/>
      <c r="BU172" s="128"/>
      <c r="BV172" s="128"/>
      <c r="BW172" s="128"/>
      <c r="BX172" s="128"/>
      <c r="BY172" s="128"/>
      <c r="BZ172" s="128"/>
      <c r="CA172" s="128"/>
      <c r="CB172" s="128"/>
      <c r="CC172" s="128"/>
      <c r="CD172" s="128"/>
      <c r="CE172" s="128"/>
      <c r="CF172" s="128"/>
      <c r="CG172" s="128"/>
      <c r="CH172" s="128"/>
      <c r="CI172" s="128"/>
      <c r="CJ172" s="128"/>
      <c r="CK172" s="128"/>
      <c r="CL172" s="128"/>
      <c r="CM172" s="128"/>
      <c r="CN172" s="128"/>
      <c r="CO172" s="128"/>
      <c r="CP172" s="128"/>
      <c r="CQ172" s="128"/>
      <c r="CR172" s="128"/>
      <c r="CS172" s="128"/>
      <c r="CT172" s="128"/>
      <c r="CU172" s="128"/>
      <c r="CV172" s="128"/>
      <c r="CW172" s="128"/>
      <c r="CX172" s="128"/>
      <c r="CY172" s="128"/>
      <c r="CZ172" s="128"/>
      <c r="DA172" s="128"/>
      <c r="DB172" s="128"/>
      <c r="DC172" s="128"/>
      <c r="DD172" s="129"/>
    </row>
    <row r="173" spans="1:108" ht="48.75" customHeight="1">
      <c r="A173" s="25"/>
      <c r="B173" s="151" t="s">
        <v>154</v>
      </c>
      <c r="C173" s="151"/>
      <c r="D173" s="151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  <c r="X173" s="151"/>
      <c r="Y173" s="151"/>
      <c r="Z173" s="151"/>
      <c r="AA173" s="151"/>
      <c r="AB173" s="151"/>
      <c r="AC173" s="151"/>
      <c r="AD173" s="151"/>
      <c r="AE173" s="151"/>
      <c r="AF173" s="151"/>
      <c r="AG173" s="151"/>
      <c r="AH173" s="151"/>
      <c r="AI173" s="151"/>
      <c r="AJ173" s="152"/>
      <c r="AK173" s="131"/>
      <c r="AL173" s="132"/>
      <c r="AM173" s="132"/>
      <c r="AN173" s="132"/>
      <c r="AO173" s="132"/>
      <c r="AP173" s="132"/>
      <c r="AQ173" s="132"/>
      <c r="AR173" s="132"/>
      <c r="AS173" s="132"/>
      <c r="AT173" s="132"/>
      <c r="AU173" s="132"/>
      <c r="AV173" s="132"/>
      <c r="AW173" s="132"/>
      <c r="AX173" s="133"/>
      <c r="AY173" s="127"/>
      <c r="AZ173" s="127"/>
      <c r="BA173" s="127"/>
      <c r="BB173" s="127"/>
      <c r="BC173" s="127"/>
      <c r="BD173" s="127"/>
      <c r="BE173" s="127"/>
      <c r="BF173" s="127"/>
      <c r="BG173" s="127"/>
      <c r="BH173" s="127"/>
      <c r="BI173" s="127"/>
      <c r="BJ173" s="127"/>
      <c r="BK173" s="127"/>
      <c r="BL173" s="127"/>
      <c r="BM173" s="127"/>
      <c r="BN173" s="127"/>
      <c r="BO173" s="127"/>
      <c r="BP173" s="127"/>
      <c r="BQ173" s="127"/>
      <c r="BR173" s="127"/>
      <c r="BS173" s="127"/>
      <c r="BT173" s="127"/>
      <c r="BU173" s="127"/>
      <c r="BV173" s="127"/>
      <c r="BW173" s="127"/>
      <c r="BX173" s="127"/>
      <c r="BY173" s="127"/>
      <c r="BZ173" s="127"/>
      <c r="CA173" s="127"/>
      <c r="CB173" s="127"/>
      <c r="CC173" s="127"/>
      <c r="CD173" s="127"/>
      <c r="CE173" s="127"/>
      <c r="CF173" s="127"/>
      <c r="CG173" s="127"/>
      <c r="CH173" s="127"/>
      <c r="CI173" s="127"/>
      <c r="CJ173" s="127"/>
      <c r="CK173" s="127"/>
      <c r="CL173" s="127"/>
      <c r="CM173" s="127"/>
      <c r="CN173" s="127"/>
      <c r="CO173" s="127"/>
      <c r="CP173" s="127"/>
      <c r="CQ173" s="127"/>
      <c r="CR173" s="127"/>
      <c r="CS173" s="127"/>
      <c r="CT173" s="127"/>
      <c r="CU173" s="127"/>
      <c r="CV173" s="127"/>
      <c r="CW173" s="127"/>
      <c r="CX173" s="127"/>
      <c r="CY173" s="127"/>
      <c r="CZ173" s="127"/>
      <c r="DA173" s="127"/>
      <c r="DB173" s="127"/>
      <c r="DC173" s="127"/>
      <c r="DD173" s="127"/>
    </row>
    <row r="174" spans="1:108" ht="63.75" customHeight="1">
      <c r="A174" s="25"/>
      <c r="B174" s="151" t="s">
        <v>155</v>
      </c>
      <c r="C174" s="151"/>
      <c r="D174" s="151"/>
      <c r="E174" s="151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  <c r="X174" s="151"/>
      <c r="Y174" s="151"/>
      <c r="Z174" s="151"/>
      <c r="AA174" s="151"/>
      <c r="AB174" s="151"/>
      <c r="AC174" s="151"/>
      <c r="AD174" s="151"/>
      <c r="AE174" s="151"/>
      <c r="AF174" s="151"/>
      <c r="AG174" s="151"/>
      <c r="AH174" s="151"/>
      <c r="AI174" s="151"/>
      <c r="AJ174" s="152"/>
      <c r="AK174" s="131"/>
      <c r="AL174" s="132"/>
      <c r="AM174" s="132"/>
      <c r="AN174" s="132"/>
      <c r="AO174" s="132"/>
      <c r="AP174" s="132"/>
      <c r="AQ174" s="132"/>
      <c r="AR174" s="132"/>
      <c r="AS174" s="132"/>
      <c r="AT174" s="132"/>
      <c r="AU174" s="132"/>
      <c r="AV174" s="132"/>
      <c r="AW174" s="132"/>
      <c r="AX174" s="133"/>
      <c r="AY174" s="127"/>
      <c r="AZ174" s="127"/>
      <c r="BA174" s="127"/>
      <c r="BB174" s="127"/>
      <c r="BC174" s="127"/>
      <c r="BD174" s="127"/>
      <c r="BE174" s="127"/>
      <c r="BF174" s="127"/>
      <c r="BG174" s="127"/>
      <c r="BH174" s="127"/>
      <c r="BI174" s="127"/>
      <c r="BJ174" s="127"/>
      <c r="BK174" s="127"/>
      <c r="BL174" s="127"/>
      <c r="BM174" s="127"/>
      <c r="BN174" s="127"/>
      <c r="BO174" s="127"/>
      <c r="BP174" s="127"/>
      <c r="BQ174" s="127"/>
      <c r="BR174" s="127"/>
      <c r="BS174" s="127"/>
      <c r="BT174" s="127"/>
      <c r="BU174" s="127"/>
      <c r="BV174" s="127"/>
      <c r="BW174" s="127"/>
      <c r="BX174" s="127"/>
      <c r="BY174" s="127"/>
      <c r="BZ174" s="127"/>
      <c r="CA174" s="127"/>
      <c r="CB174" s="127"/>
      <c r="CC174" s="127"/>
      <c r="CD174" s="127"/>
      <c r="CE174" s="127"/>
      <c r="CF174" s="127"/>
      <c r="CG174" s="127"/>
      <c r="CH174" s="127"/>
      <c r="CI174" s="127"/>
      <c r="CJ174" s="127"/>
      <c r="CK174" s="127"/>
      <c r="CL174" s="127"/>
      <c r="CM174" s="127"/>
      <c r="CN174" s="127"/>
      <c r="CO174" s="127"/>
      <c r="CP174" s="127"/>
      <c r="CQ174" s="127"/>
      <c r="CR174" s="127"/>
      <c r="CS174" s="127"/>
      <c r="CT174" s="127"/>
      <c r="CU174" s="127"/>
      <c r="CV174" s="127"/>
      <c r="CW174" s="127"/>
      <c r="CX174" s="127"/>
      <c r="CY174" s="127"/>
      <c r="CZ174" s="127"/>
      <c r="DA174" s="127"/>
      <c r="DB174" s="127"/>
      <c r="DC174" s="127"/>
      <c r="DD174" s="127"/>
    </row>
    <row r="175" spans="1:108" ht="63.75" customHeight="1">
      <c r="A175" s="25"/>
      <c r="B175" s="151" t="s">
        <v>156</v>
      </c>
      <c r="C175" s="151"/>
      <c r="D175" s="151"/>
      <c r="E175" s="151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  <c r="X175" s="151"/>
      <c r="Y175" s="151"/>
      <c r="Z175" s="151"/>
      <c r="AA175" s="151"/>
      <c r="AB175" s="151"/>
      <c r="AC175" s="151"/>
      <c r="AD175" s="151"/>
      <c r="AE175" s="151"/>
      <c r="AF175" s="151"/>
      <c r="AG175" s="151"/>
      <c r="AH175" s="151"/>
      <c r="AI175" s="151"/>
      <c r="AJ175" s="152"/>
      <c r="AK175" s="131"/>
      <c r="AL175" s="132"/>
      <c r="AM175" s="132"/>
      <c r="AN175" s="132"/>
      <c r="AO175" s="132"/>
      <c r="AP175" s="132"/>
      <c r="AQ175" s="132"/>
      <c r="AR175" s="132"/>
      <c r="AS175" s="132"/>
      <c r="AT175" s="132"/>
      <c r="AU175" s="132"/>
      <c r="AV175" s="132"/>
      <c r="AW175" s="132"/>
      <c r="AX175" s="133"/>
      <c r="AY175" s="127"/>
      <c r="AZ175" s="127"/>
      <c r="BA175" s="127"/>
      <c r="BB175" s="127"/>
      <c r="BC175" s="127"/>
      <c r="BD175" s="127"/>
      <c r="BE175" s="127"/>
      <c r="BF175" s="127"/>
      <c r="BG175" s="127"/>
      <c r="BH175" s="127"/>
      <c r="BI175" s="127"/>
      <c r="BJ175" s="127"/>
      <c r="BK175" s="127"/>
      <c r="BL175" s="127"/>
      <c r="BM175" s="127"/>
      <c r="BN175" s="127"/>
      <c r="BO175" s="127"/>
      <c r="BP175" s="127"/>
      <c r="BQ175" s="127"/>
      <c r="BR175" s="127"/>
      <c r="BS175" s="127"/>
      <c r="BT175" s="127"/>
      <c r="BU175" s="127"/>
      <c r="BV175" s="127"/>
      <c r="BW175" s="127"/>
      <c r="BX175" s="127"/>
      <c r="BY175" s="127"/>
      <c r="BZ175" s="127"/>
      <c r="CA175" s="127"/>
      <c r="CB175" s="127"/>
      <c r="CC175" s="127"/>
      <c r="CD175" s="127"/>
      <c r="CE175" s="127"/>
      <c r="CF175" s="127"/>
      <c r="CG175" s="127"/>
      <c r="CH175" s="127"/>
      <c r="CI175" s="127"/>
      <c r="CJ175" s="127"/>
      <c r="CK175" s="127"/>
      <c r="CL175" s="127"/>
      <c r="CM175" s="127"/>
      <c r="CN175" s="127"/>
      <c r="CO175" s="127"/>
      <c r="CP175" s="127"/>
      <c r="CQ175" s="127"/>
      <c r="CR175" s="127"/>
      <c r="CS175" s="127"/>
      <c r="CT175" s="127"/>
      <c r="CU175" s="127"/>
      <c r="CV175" s="127"/>
      <c r="CW175" s="127"/>
      <c r="CX175" s="127"/>
      <c r="CY175" s="127"/>
      <c r="CZ175" s="127"/>
      <c r="DA175" s="127"/>
      <c r="DB175" s="127"/>
      <c r="DC175" s="127"/>
      <c r="DD175" s="127"/>
    </row>
    <row r="176" spans="1:108" ht="48" customHeight="1">
      <c r="A176" s="25"/>
      <c r="B176" s="151" t="s">
        <v>157</v>
      </c>
      <c r="C176" s="151"/>
      <c r="D176" s="151"/>
      <c r="E176" s="151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  <c r="X176" s="151"/>
      <c r="Y176" s="151"/>
      <c r="Z176" s="151"/>
      <c r="AA176" s="151"/>
      <c r="AB176" s="151"/>
      <c r="AC176" s="151"/>
      <c r="AD176" s="151"/>
      <c r="AE176" s="151"/>
      <c r="AF176" s="151"/>
      <c r="AG176" s="151"/>
      <c r="AH176" s="151"/>
      <c r="AI176" s="151"/>
      <c r="AJ176" s="152"/>
      <c r="AK176" s="131"/>
      <c r="AL176" s="132"/>
      <c r="AM176" s="132"/>
      <c r="AN176" s="132"/>
      <c r="AO176" s="132"/>
      <c r="AP176" s="132"/>
      <c r="AQ176" s="132"/>
      <c r="AR176" s="132"/>
      <c r="AS176" s="132"/>
      <c r="AT176" s="132"/>
      <c r="AU176" s="132"/>
      <c r="AV176" s="132"/>
      <c r="AW176" s="132"/>
      <c r="AX176" s="133"/>
      <c r="AY176" s="127"/>
      <c r="AZ176" s="127"/>
      <c r="BA176" s="127"/>
      <c r="BB176" s="127"/>
      <c r="BC176" s="127"/>
      <c r="BD176" s="127"/>
      <c r="BE176" s="127"/>
      <c r="BF176" s="127"/>
      <c r="BG176" s="127"/>
      <c r="BH176" s="127"/>
      <c r="BI176" s="127"/>
      <c r="BJ176" s="127"/>
      <c r="BK176" s="127"/>
      <c r="BL176" s="127"/>
      <c r="BM176" s="127"/>
      <c r="BN176" s="127"/>
      <c r="BO176" s="127"/>
      <c r="BP176" s="127"/>
      <c r="BQ176" s="127"/>
      <c r="BR176" s="127"/>
      <c r="BS176" s="127"/>
      <c r="BT176" s="127"/>
      <c r="BU176" s="127"/>
      <c r="BV176" s="127"/>
      <c r="BW176" s="127"/>
      <c r="BX176" s="127"/>
      <c r="BY176" s="127"/>
      <c r="BZ176" s="127"/>
      <c r="CA176" s="127"/>
      <c r="CB176" s="127"/>
      <c r="CC176" s="127"/>
      <c r="CD176" s="127"/>
      <c r="CE176" s="127"/>
      <c r="CF176" s="127"/>
      <c r="CG176" s="127"/>
      <c r="CH176" s="127"/>
      <c r="CI176" s="127"/>
      <c r="CJ176" s="127"/>
      <c r="CK176" s="127"/>
      <c r="CL176" s="127"/>
      <c r="CM176" s="127"/>
      <c r="CN176" s="127"/>
      <c r="CO176" s="127"/>
      <c r="CP176" s="127"/>
      <c r="CQ176" s="127"/>
      <c r="CR176" s="127"/>
      <c r="CS176" s="127"/>
      <c r="CT176" s="127"/>
      <c r="CU176" s="127"/>
      <c r="CV176" s="127"/>
      <c r="CW176" s="127"/>
      <c r="CX176" s="127"/>
      <c r="CY176" s="127"/>
      <c r="CZ176" s="127"/>
      <c r="DA176" s="127"/>
      <c r="DB176" s="127"/>
      <c r="DC176" s="127"/>
      <c r="DD176" s="127"/>
    </row>
    <row r="177" spans="1:108" ht="63.75" customHeight="1">
      <c r="A177" s="25"/>
      <c r="B177" s="151" t="s">
        <v>158</v>
      </c>
      <c r="C177" s="151"/>
      <c r="D177" s="151"/>
      <c r="E177" s="151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  <c r="X177" s="151"/>
      <c r="Y177" s="151"/>
      <c r="Z177" s="151"/>
      <c r="AA177" s="151"/>
      <c r="AB177" s="151"/>
      <c r="AC177" s="151"/>
      <c r="AD177" s="151"/>
      <c r="AE177" s="151"/>
      <c r="AF177" s="151"/>
      <c r="AG177" s="151"/>
      <c r="AH177" s="151"/>
      <c r="AI177" s="151"/>
      <c r="AJ177" s="152"/>
      <c r="AK177" s="131"/>
      <c r="AL177" s="132"/>
      <c r="AM177" s="132"/>
      <c r="AN177" s="132"/>
      <c r="AO177" s="132"/>
      <c r="AP177" s="132"/>
      <c r="AQ177" s="132"/>
      <c r="AR177" s="132"/>
      <c r="AS177" s="132"/>
      <c r="AT177" s="132"/>
      <c r="AU177" s="132"/>
      <c r="AV177" s="132"/>
      <c r="AW177" s="132"/>
      <c r="AX177" s="133"/>
      <c r="AY177" s="127"/>
      <c r="AZ177" s="127"/>
      <c r="BA177" s="127"/>
      <c r="BB177" s="127"/>
      <c r="BC177" s="127"/>
      <c r="BD177" s="127"/>
      <c r="BE177" s="127"/>
      <c r="BF177" s="127"/>
      <c r="BG177" s="127"/>
      <c r="BH177" s="127"/>
      <c r="BI177" s="127"/>
      <c r="BJ177" s="127"/>
      <c r="BK177" s="127"/>
      <c r="BL177" s="127"/>
      <c r="BM177" s="127"/>
      <c r="BN177" s="127"/>
      <c r="BO177" s="127"/>
      <c r="BP177" s="127"/>
      <c r="BQ177" s="127"/>
      <c r="BR177" s="127"/>
      <c r="BS177" s="127"/>
      <c r="BT177" s="127"/>
      <c r="BU177" s="127"/>
      <c r="BV177" s="127"/>
      <c r="BW177" s="127"/>
      <c r="BX177" s="127"/>
      <c r="BY177" s="127"/>
      <c r="BZ177" s="127"/>
      <c r="CA177" s="127"/>
      <c r="CB177" s="127"/>
      <c r="CC177" s="127"/>
      <c r="CD177" s="127"/>
      <c r="CE177" s="127"/>
      <c r="CF177" s="127"/>
      <c r="CG177" s="127"/>
      <c r="CH177" s="127"/>
      <c r="CI177" s="127"/>
      <c r="CJ177" s="127"/>
      <c r="CK177" s="127"/>
      <c r="CL177" s="127"/>
      <c r="CM177" s="127"/>
      <c r="CN177" s="127"/>
      <c r="CO177" s="127"/>
      <c r="CP177" s="127"/>
      <c r="CQ177" s="127"/>
      <c r="CR177" s="127"/>
      <c r="CS177" s="127"/>
      <c r="CT177" s="127"/>
      <c r="CU177" s="127"/>
      <c r="CV177" s="127"/>
      <c r="CW177" s="127"/>
      <c r="CX177" s="127"/>
      <c r="CY177" s="127"/>
      <c r="CZ177" s="127"/>
      <c r="DA177" s="127"/>
      <c r="DB177" s="127"/>
      <c r="DC177" s="127"/>
      <c r="DD177" s="127"/>
    </row>
    <row r="178" spans="1:108" ht="16.5" customHeight="1">
      <c r="A178" s="167" t="s">
        <v>159</v>
      </c>
      <c r="B178" s="128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  <c r="W178" s="128"/>
      <c r="X178" s="128"/>
      <c r="Y178" s="128"/>
      <c r="Z178" s="128"/>
      <c r="AA178" s="128"/>
      <c r="AB178" s="128"/>
      <c r="AC178" s="128"/>
      <c r="AD178" s="128"/>
      <c r="AE178" s="128"/>
      <c r="AF178" s="128"/>
      <c r="AG178" s="128"/>
      <c r="AH178" s="128"/>
      <c r="AI178" s="128"/>
      <c r="AJ178" s="128"/>
      <c r="AK178" s="128"/>
      <c r="AL178" s="128"/>
      <c r="AM178" s="128"/>
      <c r="AN178" s="128"/>
      <c r="AO178" s="128"/>
      <c r="AP178" s="128"/>
      <c r="AQ178" s="128"/>
      <c r="AR178" s="128"/>
      <c r="AS178" s="128"/>
      <c r="AT178" s="128"/>
      <c r="AU178" s="128"/>
      <c r="AV178" s="128"/>
      <c r="AW178" s="128"/>
      <c r="AX178" s="128"/>
      <c r="AY178" s="128"/>
      <c r="AZ178" s="128"/>
      <c r="BA178" s="128"/>
      <c r="BB178" s="128"/>
      <c r="BC178" s="128"/>
      <c r="BD178" s="128"/>
      <c r="BE178" s="128"/>
      <c r="BF178" s="128"/>
      <c r="BG178" s="128"/>
      <c r="BH178" s="128"/>
      <c r="BI178" s="128"/>
      <c r="BJ178" s="128"/>
      <c r="BK178" s="128"/>
      <c r="BL178" s="128"/>
      <c r="BM178" s="128"/>
      <c r="BN178" s="128"/>
      <c r="BO178" s="128"/>
      <c r="BP178" s="128"/>
      <c r="BQ178" s="128"/>
      <c r="BR178" s="128"/>
      <c r="BS178" s="128"/>
      <c r="BT178" s="128"/>
      <c r="BU178" s="128"/>
      <c r="BV178" s="128"/>
      <c r="BW178" s="128"/>
      <c r="BX178" s="128"/>
      <c r="BY178" s="128"/>
      <c r="BZ178" s="128"/>
      <c r="CA178" s="128"/>
      <c r="CB178" s="128"/>
      <c r="CC178" s="128"/>
      <c r="CD178" s="128"/>
      <c r="CE178" s="128"/>
      <c r="CF178" s="128"/>
      <c r="CG178" s="128"/>
      <c r="CH178" s="128"/>
      <c r="CI178" s="128"/>
      <c r="CJ178" s="128"/>
      <c r="CK178" s="128"/>
      <c r="CL178" s="128"/>
      <c r="CM178" s="128"/>
      <c r="CN178" s="128"/>
      <c r="CO178" s="128"/>
      <c r="CP178" s="128"/>
      <c r="CQ178" s="128"/>
      <c r="CR178" s="128"/>
      <c r="CS178" s="128"/>
      <c r="CT178" s="128"/>
      <c r="CU178" s="128"/>
      <c r="CV178" s="128"/>
      <c r="CW178" s="128"/>
      <c r="CX178" s="128"/>
      <c r="CY178" s="128"/>
      <c r="CZ178" s="128"/>
      <c r="DA178" s="128"/>
      <c r="DB178" s="128"/>
      <c r="DC178" s="128"/>
      <c r="DD178" s="129"/>
    </row>
    <row r="179" spans="1:108" ht="33" customHeight="1">
      <c r="A179" s="25"/>
      <c r="B179" s="151" t="s">
        <v>160</v>
      </c>
      <c r="C179" s="151"/>
      <c r="D179" s="151"/>
      <c r="E179" s="151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  <c r="V179" s="151"/>
      <c r="W179" s="151"/>
      <c r="X179" s="151"/>
      <c r="Y179" s="151"/>
      <c r="Z179" s="151"/>
      <c r="AA179" s="151"/>
      <c r="AB179" s="151"/>
      <c r="AC179" s="151"/>
      <c r="AD179" s="151"/>
      <c r="AE179" s="151"/>
      <c r="AF179" s="151"/>
      <c r="AG179" s="151"/>
      <c r="AH179" s="151"/>
      <c r="AI179" s="151"/>
      <c r="AJ179" s="152"/>
      <c r="AK179" s="131"/>
      <c r="AL179" s="132"/>
      <c r="AM179" s="132"/>
      <c r="AN179" s="132"/>
      <c r="AO179" s="132"/>
      <c r="AP179" s="132"/>
      <c r="AQ179" s="132"/>
      <c r="AR179" s="132"/>
      <c r="AS179" s="132"/>
      <c r="AT179" s="132"/>
      <c r="AU179" s="132"/>
      <c r="AV179" s="132"/>
      <c r="AW179" s="132"/>
      <c r="AX179" s="133"/>
      <c r="AY179" s="127"/>
      <c r="AZ179" s="127"/>
      <c r="BA179" s="127"/>
      <c r="BB179" s="127"/>
      <c r="BC179" s="127"/>
      <c r="BD179" s="127"/>
      <c r="BE179" s="127"/>
      <c r="BF179" s="127"/>
      <c r="BG179" s="127"/>
      <c r="BH179" s="127"/>
      <c r="BI179" s="127"/>
      <c r="BJ179" s="127"/>
      <c r="BK179" s="127"/>
      <c r="BL179" s="127"/>
      <c r="BM179" s="127"/>
      <c r="BN179" s="127"/>
      <c r="BO179" s="127"/>
      <c r="BP179" s="127"/>
      <c r="BQ179" s="127"/>
      <c r="BR179" s="127"/>
      <c r="BS179" s="127"/>
      <c r="BT179" s="127"/>
      <c r="BU179" s="127"/>
      <c r="BV179" s="127"/>
      <c r="BW179" s="127"/>
      <c r="BX179" s="127"/>
      <c r="BY179" s="127"/>
      <c r="BZ179" s="127"/>
      <c r="CA179" s="127"/>
      <c r="CB179" s="127"/>
      <c r="CC179" s="127"/>
      <c r="CD179" s="127"/>
      <c r="CE179" s="127"/>
      <c r="CF179" s="127"/>
      <c r="CG179" s="127"/>
      <c r="CH179" s="127"/>
      <c r="CI179" s="127"/>
      <c r="CJ179" s="127"/>
      <c r="CK179" s="127"/>
      <c r="CL179" s="127"/>
      <c r="CM179" s="127"/>
      <c r="CN179" s="127"/>
      <c r="CO179" s="127"/>
      <c r="CP179" s="127"/>
      <c r="CQ179" s="127"/>
      <c r="CR179" s="127"/>
      <c r="CS179" s="127"/>
      <c r="CT179" s="127"/>
      <c r="CU179" s="127"/>
      <c r="CV179" s="127"/>
      <c r="CW179" s="127"/>
      <c r="CX179" s="127"/>
      <c r="CY179" s="127"/>
      <c r="CZ179" s="127"/>
      <c r="DA179" s="127"/>
      <c r="DB179" s="127"/>
      <c r="DC179" s="127"/>
      <c r="DD179" s="127"/>
    </row>
    <row r="180" spans="1:108" ht="33" customHeight="1">
      <c r="A180" s="25"/>
      <c r="B180" s="151" t="s">
        <v>161</v>
      </c>
      <c r="C180" s="151"/>
      <c r="D180" s="151"/>
      <c r="E180" s="151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  <c r="S180" s="151"/>
      <c r="T180" s="151"/>
      <c r="U180" s="151"/>
      <c r="V180" s="151"/>
      <c r="W180" s="151"/>
      <c r="X180" s="151"/>
      <c r="Y180" s="151"/>
      <c r="Z180" s="151"/>
      <c r="AA180" s="151"/>
      <c r="AB180" s="151"/>
      <c r="AC180" s="151"/>
      <c r="AD180" s="151"/>
      <c r="AE180" s="151"/>
      <c r="AF180" s="151"/>
      <c r="AG180" s="151"/>
      <c r="AH180" s="151"/>
      <c r="AI180" s="151"/>
      <c r="AJ180" s="152"/>
      <c r="AK180" s="131"/>
      <c r="AL180" s="132"/>
      <c r="AM180" s="132"/>
      <c r="AN180" s="132"/>
      <c r="AO180" s="132"/>
      <c r="AP180" s="132"/>
      <c r="AQ180" s="132"/>
      <c r="AR180" s="132"/>
      <c r="AS180" s="132"/>
      <c r="AT180" s="132"/>
      <c r="AU180" s="132"/>
      <c r="AV180" s="132"/>
      <c r="AW180" s="132"/>
      <c r="AX180" s="133"/>
      <c r="AY180" s="127"/>
      <c r="AZ180" s="127"/>
      <c r="BA180" s="127"/>
      <c r="BB180" s="127"/>
      <c r="BC180" s="127"/>
      <c r="BD180" s="127"/>
      <c r="BE180" s="127"/>
      <c r="BF180" s="127"/>
      <c r="BG180" s="127"/>
      <c r="BH180" s="127"/>
      <c r="BI180" s="127"/>
      <c r="BJ180" s="127"/>
      <c r="BK180" s="127"/>
      <c r="BL180" s="127"/>
      <c r="BM180" s="127"/>
      <c r="BN180" s="127"/>
      <c r="BO180" s="127"/>
      <c r="BP180" s="127"/>
      <c r="BQ180" s="127"/>
      <c r="BR180" s="127"/>
      <c r="BS180" s="127"/>
      <c r="BT180" s="127"/>
      <c r="BU180" s="127"/>
      <c r="BV180" s="127"/>
      <c r="BW180" s="127"/>
      <c r="BX180" s="127"/>
      <c r="BY180" s="127"/>
      <c r="BZ180" s="127"/>
      <c r="CA180" s="127"/>
      <c r="CB180" s="127"/>
      <c r="CC180" s="127"/>
      <c r="CD180" s="127"/>
      <c r="CE180" s="127"/>
      <c r="CF180" s="127"/>
      <c r="CG180" s="127"/>
      <c r="CH180" s="127"/>
      <c r="CI180" s="127"/>
      <c r="CJ180" s="127"/>
      <c r="CK180" s="127"/>
      <c r="CL180" s="127"/>
      <c r="CM180" s="127"/>
      <c r="CN180" s="127"/>
      <c r="CO180" s="127"/>
      <c r="CP180" s="127"/>
      <c r="CQ180" s="127"/>
      <c r="CR180" s="127"/>
      <c r="CS180" s="127"/>
      <c r="CT180" s="127"/>
      <c r="CU180" s="127"/>
      <c r="CV180" s="127"/>
      <c r="CW180" s="127"/>
      <c r="CX180" s="127"/>
      <c r="CY180" s="127"/>
      <c r="CZ180" s="127"/>
      <c r="DA180" s="127"/>
      <c r="DB180" s="127"/>
      <c r="DC180" s="127"/>
      <c r="DD180" s="127"/>
    </row>
    <row r="181" spans="1:108" ht="48" customHeight="1">
      <c r="A181" s="25"/>
      <c r="B181" s="151" t="s">
        <v>162</v>
      </c>
      <c r="C181" s="151"/>
      <c r="D181" s="151"/>
      <c r="E181" s="151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  <c r="X181" s="151"/>
      <c r="Y181" s="151"/>
      <c r="Z181" s="151"/>
      <c r="AA181" s="151"/>
      <c r="AB181" s="151"/>
      <c r="AC181" s="151"/>
      <c r="AD181" s="151"/>
      <c r="AE181" s="151"/>
      <c r="AF181" s="151"/>
      <c r="AG181" s="151"/>
      <c r="AH181" s="151"/>
      <c r="AI181" s="151"/>
      <c r="AJ181" s="152"/>
      <c r="AK181" s="131"/>
      <c r="AL181" s="132"/>
      <c r="AM181" s="132"/>
      <c r="AN181" s="132"/>
      <c r="AO181" s="132"/>
      <c r="AP181" s="132"/>
      <c r="AQ181" s="132"/>
      <c r="AR181" s="132"/>
      <c r="AS181" s="132"/>
      <c r="AT181" s="132"/>
      <c r="AU181" s="132"/>
      <c r="AV181" s="132"/>
      <c r="AW181" s="132"/>
      <c r="AX181" s="133"/>
      <c r="AY181" s="127"/>
      <c r="AZ181" s="127"/>
      <c r="BA181" s="127"/>
      <c r="BB181" s="127"/>
      <c r="BC181" s="127"/>
      <c r="BD181" s="127"/>
      <c r="BE181" s="127"/>
      <c r="BF181" s="127"/>
      <c r="BG181" s="127"/>
      <c r="BH181" s="127"/>
      <c r="BI181" s="127"/>
      <c r="BJ181" s="127"/>
      <c r="BK181" s="127"/>
      <c r="BL181" s="127"/>
      <c r="BM181" s="127"/>
      <c r="BN181" s="127"/>
      <c r="BO181" s="127"/>
      <c r="BP181" s="127"/>
      <c r="BQ181" s="127"/>
      <c r="BR181" s="127"/>
      <c r="BS181" s="127"/>
      <c r="BT181" s="127"/>
      <c r="BU181" s="127"/>
      <c r="BV181" s="127"/>
      <c r="BW181" s="127"/>
      <c r="BX181" s="127"/>
      <c r="BY181" s="127"/>
      <c r="BZ181" s="127"/>
      <c r="CA181" s="127"/>
      <c r="CB181" s="127"/>
      <c r="CC181" s="127"/>
      <c r="CD181" s="127"/>
      <c r="CE181" s="127"/>
      <c r="CF181" s="127"/>
      <c r="CG181" s="127"/>
      <c r="CH181" s="127"/>
      <c r="CI181" s="127"/>
      <c r="CJ181" s="127"/>
      <c r="CK181" s="127"/>
      <c r="CL181" s="127"/>
      <c r="CM181" s="127"/>
      <c r="CN181" s="127"/>
      <c r="CO181" s="127"/>
      <c r="CP181" s="127"/>
      <c r="CQ181" s="127"/>
      <c r="CR181" s="127"/>
      <c r="CS181" s="127"/>
      <c r="CT181" s="127"/>
      <c r="CU181" s="127"/>
      <c r="CV181" s="127"/>
      <c r="CW181" s="127"/>
      <c r="CX181" s="127"/>
      <c r="CY181" s="127"/>
      <c r="CZ181" s="127"/>
      <c r="DA181" s="127"/>
      <c r="DB181" s="127"/>
      <c r="DC181" s="127"/>
      <c r="DD181" s="127"/>
    </row>
    <row r="182" spans="1:108" ht="63.75" customHeight="1">
      <c r="A182" s="25"/>
      <c r="B182" s="151" t="s">
        <v>163</v>
      </c>
      <c r="C182" s="151"/>
      <c r="D182" s="151"/>
      <c r="E182" s="151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U182" s="151"/>
      <c r="V182" s="151"/>
      <c r="W182" s="151"/>
      <c r="X182" s="151"/>
      <c r="Y182" s="151"/>
      <c r="Z182" s="151"/>
      <c r="AA182" s="151"/>
      <c r="AB182" s="151"/>
      <c r="AC182" s="151"/>
      <c r="AD182" s="151"/>
      <c r="AE182" s="151"/>
      <c r="AF182" s="151"/>
      <c r="AG182" s="151"/>
      <c r="AH182" s="151"/>
      <c r="AI182" s="151"/>
      <c r="AJ182" s="152"/>
      <c r="AK182" s="131"/>
      <c r="AL182" s="132"/>
      <c r="AM182" s="132"/>
      <c r="AN182" s="132"/>
      <c r="AO182" s="132"/>
      <c r="AP182" s="132"/>
      <c r="AQ182" s="132"/>
      <c r="AR182" s="132"/>
      <c r="AS182" s="132"/>
      <c r="AT182" s="132"/>
      <c r="AU182" s="132"/>
      <c r="AV182" s="132"/>
      <c r="AW182" s="132"/>
      <c r="AX182" s="133"/>
      <c r="AY182" s="127"/>
      <c r="AZ182" s="127"/>
      <c r="BA182" s="127"/>
      <c r="BB182" s="127"/>
      <c r="BC182" s="127"/>
      <c r="BD182" s="127"/>
      <c r="BE182" s="127"/>
      <c r="BF182" s="127"/>
      <c r="BG182" s="127"/>
      <c r="BH182" s="127"/>
      <c r="BI182" s="127"/>
      <c r="BJ182" s="127"/>
      <c r="BK182" s="127"/>
      <c r="BL182" s="127"/>
      <c r="BM182" s="127"/>
      <c r="BN182" s="127"/>
      <c r="BO182" s="127"/>
      <c r="BP182" s="127"/>
      <c r="BQ182" s="127"/>
      <c r="BR182" s="127"/>
      <c r="BS182" s="127"/>
      <c r="BT182" s="127"/>
      <c r="BU182" s="127"/>
      <c r="BV182" s="127"/>
      <c r="BW182" s="127"/>
      <c r="BX182" s="127"/>
      <c r="BY182" s="127"/>
      <c r="BZ182" s="127"/>
      <c r="CA182" s="127"/>
      <c r="CB182" s="127"/>
      <c r="CC182" s="127"/>
      <c r="CD182" s="127"/>
      <c r="CE182" s="127"/>
      <c r="CF182" s="127"/>
      <c r="CG182" s="127"/>
      <c r="CH182" s="127"/>
      <c r="CI182" s="127"/>
      <c r="CJ182" s="127"/>
      <c r="CK182" s="127"/>
      <c r="CL182" s="127"/>
      <c r="CM182" s="127"/>
      <c r="CN182" s="127"/>
      <c r="CO182" s="127"/>
      <c r="CP182" s="127"/>
      <c r="CQ182" s="127"/>
      <c r="CR182" s="127"/>
      <c r="CS182" s="127"/>
      <c r="CT182" s="127"/>
      <c r="CU182" s="127"/>
      <c r="CV182" s="127"/>
      <c r="CW182" s="127"/>
      <c r="CX182" s="127"/>
      <c r="CY182" s="127"/>
      <c r="CZ182" s="127"/>
      <c r="DA182" s="127"/>
      <c r="DB182" s="127"/>
      <c r="DC182" s="127"/>
      <c r="DD182" s="127"/>
    </row>
    <row r="183" spans="1:108" ht="79.5" customHeight="1">
      <c r="A183" s="25"/>
      <c r="B183" s="151" t="s">
        <v>164</v>
      </c>
      <c r="C183" s="151"/>
      <c r="D183" s="151"/>
      <c r="E183" s="151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  <c r="W183" s="151"/>
      <c r="X183" s="151"/>
      <c r="Y183" s="151"/>
      <c r="Z183" s="151"/>
      <c r="AA183" s="151"/>
      <c r="AB183" s="151"/>
      <c r="AC183" s="151"/>
      <c r="AD183" s="151"/>
      <c r="AE183" s="151"/>
      <c r="AF183" s="151"/>
      <c r="AG183" s="151"/>
      <c r="AH183" s="151"/>
      <c r="AI183" s="151"/>
      <c r="AJ183" s="152"/>
      <c r="AK183" s="131"/>
      <c r="AL183" s="132"/>
      <c r="AM183" s="132"/>
      <c r="AN183" s="132"/>
      <c r="AO183" s="132"/>
      <c r="AP183" s="132"/>
      <c r="AQ183" s="132"/>
      <c r="AR183" s="132"/>
      <c r="AS183" s="132"/>
      <c r="AT183" s="132"/>
      <c r="AU183" s="132"/>
      <c r="AV183" s="132"/>
      <c r="AW183" s="132"/>
      <c r="AX183" s="133"/>
      <c r="AY183" s="127"/>
      <c r="AZ183" s="127"/>
      <c r="BA183" s="127"/>
      <c r="BB183" s="127"/>
      <c r="BC183" s="127"/>
      <c r="BD183" s="127"/>
      <c r="BE183" s="127"/>
      <c r="BF183" s="127"/>
      <c r="BG183" s="127"/>
      <c r="BH183" s="127"/>
      <c r="BI183" s="127"/>
      <c r="BJ183" s="127"/>
      <c r="BK183" s="127"/>
      <c r="BL183" s="127"/>
      <c r="BM183" s="127"/>
      <c r="BN183" s="127"/>
      <c r="BO183" s="127"/>
      <c r="BP183" s="127"/>
      <c r="BQ183" s="127"/>
      <c r="BR183" s="127"/>
      <c r="BS183" s="127"/>
      <c r="BT183" s="127"/>
      <c r="BU183" s="127"/>
      <c r="BV183" s="127"/>
      <c r="BW183" s="127"/>
      <c r="BX183" s="127"/>
      <c r="BY183" s="127"/>
      <c r="BZ183" s="127"/>
      <c r="CA183" s="127"/>
      <c r="CB183" s="127"/>
      <c r="CC183" s="127"/>
      <c r="CD183" s="127"/>
      <c r="CE183" s="127"/>
      <c r="CF183" s="127"/>
      <c r="CG183" s="127"/>
      <c r="CH183" s="127"/>
      <c r="CI183" s="127"/>
      <c r="CJ183" s="127"/>
      <c r="CK183" s="127"/>
      <c r="CL183" s="127"/>
      <c r="CM183" s="127"/>
      <c r="CN183" s="127"/>
      <c r="CO183" s="127"/>
      <c r="CP183" s="127"/>
      <c r="CQ183" s="127"/>
      <c r="CR183" s="127"/>
      <c r="CS183" s="127"/>
      <c r="CT183" s="127"/>
      <c r="CU183" s="127"/>
      <c r="CV183" s="127"/>
      <c r="CW183" s="127"/>
      <c r="CX183" s="127"/>
      <c r="CY183" s="127"/>
      <c r="CZ183" s="127"/>
      <c r="DA183" s="127"/>
      <c r="DB183" s="127"/>
      <c r="DC183" s="127"/>
      <c r="DD183" s="127"/>
    </row>
    <row r="184" spans="1:108" ht="79.5" customHeight="1">
      <c r="A184" s="25"/>
      <c r="B184" s="151" t="s">
        <v>165</v>
      </c>
      <c r="C184" s="151"/>
      <c r="D184" s="151"/>
      <c r="E184" s="151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  <c r="U184" s="151"/>
      <c r="V184" s="151"/>
      <c r="W184" s="151"/>
      <c r="X184" s="151"/>
      <c r="Y184" s="151"/>
      <c r="Z184" s="151"/>
      <c r="AA184" s="151"/>
      <c r="AB184" s="151"/>
      <c r="AC184" s="151"/>
      <c r="AD184" s="151"/>
      <c r="AE184" s="151"/>
      <c r="AF184" s="151"/>
      <c r="AG184" s="151"/>
      <c r="AH184" s="151"/>
      <c r="AI184" s="151"/>
      <c r="AJ184" s="152"/>
      <c r="AK184" s="131"/>
      <c r="AL184" s="132"/>
      <c r="AM184" s="132"/>
      <c r="AN184" s="132"/>
      <c r="AO184" s="132"/>
      <c r="AP184" s="132"/>
      <c r="AQ184" s="132"/>
      <c r="AR184" s="132"/>
      <c r="AS184" s="132"/>
      <c r="AT184" s="132"/>
      <c r="AU184" s="132"/>
      <c r="AV184" s="132"/>
      <c r="AW184" s="132"/>
      <c r="AX184" s="133"/>
      <c r="AY184" s="127"/>
      <c r="AZ184" s="127"/>
      <c r="BA184" s="127"/>
      <c r="BB184" s="127"/>
      <c r="BC184" s="127"/>
      <c r="BD184" s="127"/>
      <c r="BE184" s="127"/>
      <c r="BF184" s="127"/>
      <c r="BG184" s="127"/>
      <c r="BH184" s="127"/>
      <c r="BI184" s="127"/>
      <c r="BJ184" s="127"/>
      <c r="BK184" s="127"/>
      <c r="BL184" s="127"/>
      <c r="BM184" s="127"/>
      <c r="BN184" s="127"/>
      <c r="BO184" s="127"/>
      <c r="BP184" s="127"/>
      <c r="BQ184" s="127"/>
      <c r="BR184" s="127"/>
      <c r="BS184" s="127"/>
      <c r="BT184" s="127"/>
      <c r="BU184" s="127"/>
      <c r="BV184" s="127"/>
      <c r="BW184" s="127"/>
      <c r="BX184" s="127"/>
      <c r="BY184" s="127"/>
      <c r="BZ184" s="127"/>
      <c r="CA184" s="127"/>
      <c r="CB184" s="127"/>
      <c r="CC184" s="127"/>
      <c r="CD184" s="127"/>
      <c r="CE184" s="127"/>
      <c r="CF184" s="127"/>
      <c r="CG184" s="127"/>
      <c r="CH184" s="127"/>
      <c r="CI184" s="127"/>
      <c r="CJ184" s="127"/>
      <c r="CK184" s="127"/>
      <c r="CL184" s="127"/>
      <c r="CM184" s="127"/>
      <c r="CN184" s="127"/>
      <c r="CO184" s="127"/>
      <c r="CP184" s="127"/>
      <c r="CQ184" s="127"/>
      <c r="CR184" s="127"/>
      <c r="CS184" s="127"/>
      <c r="CT184" s="127"/>
      <c r="CU184" s="127"/>
      <c r="CV184" s="127"/>
      <c r="CW184" s="127"/>
      <c r="CX184" s="127"/>
      <c r="CY184" s="127"/>
      <c r="CZ184" s="127"/>
      <c r="DA184" s="127"/>
      <c r="DB184" s="127"/>
      <c r="DC184" s="127"/>
      <c r="DD184" s="127"/>
    </row>
    <row r="185" spans="1:108" ht="16.5" customHeight="1">
      <c r="A185" s="25"/>
      <c r="B185" s="151" t="s">
        <v>166</v>
      </c>
      <c r="C185" s="151"/>
      <c r="D185" s="151"/>
      <c r="E185" s="151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51"/>
      <c r="U185" s="151"/>
      <c r="V185" s="151"/>
      <c r="W185" s="151"/>
      <c r="X185" s="151"/>
      <c r="Y185" s="151"/>
      <c r="Z185" s="151"/>
      <c r="AA185" s="151"/>
      <c r="AB185" s="151"/>
      <c r="AC185" s="151"/>
      <c r="AD185" s="151"/>
      <c r="AE185" s="151"/>
      <c r="AF185" s="151"/>
      <c r="AG185" s="151"/>
      <c r="AH185" s="151"/>
      <c r="AI185" s="151"/>
      <c r="AJ185" s="152"/>
      <c r="AK185" s="131"/>
      <c r="AL185" s="132"/>
      <c r="AM185" s="132"/>
      <c r="AN185" s="132"/>
      <c r="AO185" s="132"/>
      <c r="AP185" s="132"/>
      <c r="AQ185" s="132"/>
      <c r="AR185" s="132"/>
      <c r="AS185" s="132"/>
      <c r="AT185" s="132"/>
      <c r="AU185" s="132"/>
      <c r="AV185" s="132"/>
      <c r="AW185" s="132"/>
      <c r="AX185" s="133"/>
      <c r="AY185" s="127"/>
      <c r="AZ185" s="127"/>
      <c r="BA185" s="127"/>
      <c r="BB185" s="127"/>
      <c r="BC185" s="127"/>
      <c r="BD185" s="127"/>
      <c r="BE185" s="127"/>
      <c r="BF185" s="127"/>
      <c r="BG185" s="127"/>
      <c r="BH185" s="127"/>
      <c r="BI185" s="127"/>
      <c r="BJ185" s="127"/>
      <c r="BK185" s="127"/>
      <c r="BL185" s="127"/>
      <c r="BM185" s="127"/>
      <c r="BN185" s="127"/>
      <c r="BO185" s="127"/>
      <c r="BP185" s="127"/>
      <c r="BQ185" s="127"/>
      <c r="BR185" s="127"/>
      <c r="BS185" s="127"/>
      <c r="BT185" s="127"/>
      <c r="BU185" s="127"/>
      <c r="BV185" s="127"/>
      <c r="BW185" s="127"/>
      <c r="BX185" s="127"/>
      <c r="BY185" s="127"/>
      <c r="BZ185" s="127"/>
      <c r="CA185" s="127"/>
      <c r="CB185" s="127"/>
      <c r="CC185" s="127"/>
      <c r="CD185" s="127"/>
      <c r="CE185" s="127"/>
      <c r="CF185" s="127"/>
      <c r="CG185" s="127"/>
      <c r="CH185" s="127"/>
      <c r="CI185" s="127"/>
      <c r="CJ185" s="127"/>
      <c r="CK185" s="127"/>
      <c r="CL185" s="127"/>
      <c r="CM185" s="127"/>
      <c r="CN185" s="127"/>
      <c r="CO185" s="127"/>
      <c r="CP185" s="127"/>
      <c r="CQ185" s="127"/>
      <c r="CR185" s="127"/>
      <c r="CS185" s="127"/>
      <c r="CT185" s="127"/>
      <c r="CU185" s="127"/>
      <c r="CV185" s="127"/>
      <c r="CW185" s="127"/>
      <c r="CX185" s="127"/>
      <c r="CY185" s="127"/>
      <c r="CZ185" s="127"/>
      <c r="DA185" s="127"/>
      <c r="DB185" s="127"/>
      <c r="DC185" s="127"/>
      <c r="DD185" s="127"/>
    </row>
    <row r="186" spans="1:108" ht="96.75" customHeight="1">
      <c r="A186" s="126"/>
      <c r="B186" s="126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  <c r="AA186" s="126"/>
      <c r="AB186" s="126"/>
      <c r="AC186" s="126"/>
      <c r="AD186" s="126"/>
      <c r="AE186" s="126"/>
      <c r="AF186" s="126"/>
      <c r="AG186" s="126"/>
      <c r="AH186" s="126"/>
      <c r="AI186" s="126"/>
      <c r="AJ186" s="126"/>
      <c r="AK186" s="126" t="s">
        <v>103</v>
      </c>
      <c r="AL186" s="126"/>
      <c r="AM186" s="126"/>
      <c r="AN186" s="126"/>
      <c r="AO186" s="126"/>
      <c r="AP186" s="126"/>
      <c r="AQ186" s="126"/>
      <c r="AR186" s="126"/>
      <c r="AS186" s="126"/>
      <c r="AT186" s="126"/>
      <c r="AU186" s="126"/>
      <c r="AV186" s="126"/>
      <c r="AW186" s="126"/>
      <c r="AX186" s="126"/>
      <c r="AY186" s="126" t="s">
        <v>104</v>
      </c>
      <c r="AZ186" s="126"/>
      <c r="BA186" s="126"/>
      <c r="BB186" s="126"/>
      <c r="BC186" s="126"/>
      <c r="BD186" s="126"/>
      <c r="BE186" s="126"/>
      <c r="BF186" s="126"/>
      <c r="BG186" s="126"/>
      <c r="BH186" s="126"/>
      <c r="BI186" s="126"/>
      <c r="BJ186" s="126" t="s">
        <v>105</v>
      </c>
      <c r="BK186" s="126"/>
      <c r="BL186" s="126"/>
      <c r="BM186" s="126"/>
      <c r="BN186" s="126"/>
      <c r="BO186" s="126"/>
      <c r="BP186" s="126"/>
      <c r="BQ186" s="126"/>
      <c r="BR186" s="126"/>
      <c r="BS186" s="126"/>
      <c r="BT186" s="126"/>
      <c r="BU186" s="126"/>
      <c r="BV186" s="126"/>
      <c r="BW186" s="126"/>
      <c r="BX186" s="126"/>
      <c r="BY186" s="126" t="s">
        <v>106</v>
      </c>
      <c r="BZ186" s="126"/>
      <c r="CA186" s="126"/>
      <c r="CB186" s="126"/>
      <c r="CC186" s="126"/>
      <c r="CD186" s="126"/>
      <c r="CE186" s="126"/>
      <c r="CF186" s="126"/>
      <c r="CG186" s="126"/>
      <c r="CH186" s="126"/>
      <c r="CI186" s="126"/>
      <c r="CJ186" s="126"/>
      <c r="CK186" s="126"/>
      <c r="CL186" s="126"/>
      <c r="CM186" s="126" t="s">
        <v>107</v>
      </c>
      <c r="CN186" s="126"/>
      <c r="CO186" s="126"/>
      <c r="CP186" s="126"/>
      <c r="CQ186" s="126"/>
      <c r="CR186" s="126"/>
      <c r="CS186" s="126"/>
      <c r="CT186" s="126"/>
      <c r="CU186" s="126"/>
      <c r="CV186" s="126"/>
      <c r="CW186" s="126"/>
      <c r="CX186" s="126"/>
      <c r="CY186" s="126"/>
      <c r="CZ186" s="126"/>
      <c r="DA186" s="126"/>
      <c r="DB186" s="126"/>
      <c r="DC186" s="126"/>
      <c r="DD186" s="126"/>
    </row>
    <row r="187" spans="1:108" ht="48" customHeight="1">
      <c r="A187" s="25"/>
      <c r="B187" s="151" t="s">
        <v>167</v>
      </c>
      <c r="C187" s="151"/>
      <c r="D187" s="151"/>
      <c r="E187" s="151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  <c r="X187" s="151"/>
      <c r="Y187" s="151"/>
      <c r="Z187" s="151"/>
      <c r="AA187" s="151"/>
      <c r="AB187" s="151"/>
      <c r="AC187" s="151"/>
      <c r="AD187" s="151"/>
      <c r="AE187" s="151"/>
      <c r="AF187" s="151"/>
      <c r="AG187" s="151"/>
      <c r="AH187" s="151"/>
      <c r="AI187" s="151"/>
      <c r="AJ187" s="152"/>
      <c r="AK187" s="131"/>
      <c r="AL187" s="132"/>
      <c r="AM187" s="132"/>
      <c r="AN187" s="132"/>
      <c r="AO187" s="132"/>
      <c r="AP187" s="132"/>
      <c r="AQ187" s="132"/>
      <c r="AR187" s="132"/>
      <c r="AS187" s="132"/>
      <c r="AT187" s="132"/>
      <c r="AU187" s="132"/>
      <c r="AV187" s="132"/>
      <c r="AW187" s="132"/>
      <c r="AX187" s="133"/>
      <c r="AY187" s="127"/>
      <c r="AZ187" s="127"/>
      <c r="BA187" s="127"/>
      <c r="BB187" s="127"/>
      <c r="BC187" s="127"/>
      <c r="BD187" s="127"/>
      <c r="BE187" s="127"/>
      <c r="BF187" s="127"/>
      <c r="BG187" s="127"/>
      <c r="BH187" s="127"/>
      <c r="BI187" s="127"/>
      <c r="BJ187" s="127"/>
      <c r="BK187" s="127"/>
      <c r="BL187" s="127"/>
      <c r="BM187" s="127"/>
      <c r="BN187" s="127"/>
      <c r="BO187" s="127"/>
      <c r="BP187" s="127"/>
      <c r="BQ187" s="127"/>
      <c r="BR187" s="127"/>
      <c r="BS187" s="127"/>
      <c r="BT187" s="127"/>
      <c r="BU187" s="127"/>
      <c r="BV187" s="127"/>
      <c r="BW187" s="127"/>
      <c r="BX187" s="127"/>
      <c r="BY187" s="127"/>
      <c r="BZ187" s="127"/>
      <c r="CA187" s="127"/>
      <c r="CB187" s="127"/>
      <c r="CC187" s="127"/>
      <c r="CD187" s="127"/>
      <c r="CE187" s="127"/>
      <c r="CF187" s="127"/>
      <c r="CG187" s="127"/>
      <c r="CH187" s="127"/>
      <c r="CI187" s="127"/>
      <c r="CJ187" s="127"/>
      <c r="CK187" s="127"/>
      <c r="CL187" s="127"/>
      <c r="CM187" s="127"/>
      <c r="CN187" s="127"/>
      <c r="CO187" s="127"/>
      <c r="CP187" s="127"/>
      <c r="CQ187" s="127"/>
      <c r="CR187" s="127"/>
      <c r="CS187" s="127"/>
      <c r="CT187" s="127"/>
      <c r="CU187" s="127"/>
      <c r="CV187" s="127"/>
      <c r="CW187" s="127"/>
      <c r="CX187" s="127"/>
      <c r="CY187" s="127"/>
      <c r="CZ187" s="127"/>
      <c r="DA187" s="127"/>
      <c r="DB187" s="127"/>
      <c r="DC187" s="127"/>
      <c r="DD187" s="127"/>
    </row>
    <row r="188" spans="1:108" ht="33" customHeight="1">
      <c r="A188" s="25"/>
      <c r="B188" s="151" t="s">
        <v>168</v>
      </c>
      <c r="C188" s="151"/>
      <c r="D188" s="151"/>
      <c r="E188" s="151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  <c r="X188" s="151"/>
      <c r="Y188" s="151"/>
      <c r="Z188" s="151"/>
      <c r="AA188" s="151"/>
      <c r="AB188" s="151"/>
      <c r="AC188" s="151"/>
      <c r="AD188" s="151"/>
      <c r="AE188" s="151"/>
      <c r="AF188" s="151"/>
      <c r="AG188" s="151"/>
      <c r="AH188" s="151"/>
      <c r="AI188" s="151"/>
      <c r="AJ188" s="152"/>
      <c r="AK188" s="131"/>
      <c r="AL188" s="132"/>
      <c r="AM188" s="132"/>
      <c r="AN188" s="132"/>
      <c r="AO188" s="132"/>
      <c r="AP188" s="132"/>
      <c r="AQ188" s="132"/>
      <c r="AR188" s="132"/>
      <c r="AS188" s="132"/>
      <c r="AT188" s="132"/>
      <c r="AU188" s="132"/>
      <c r="AV188" s="132"/>
      <c r="AW188" s="132"/>
      <c r="AX188" s="133"/>
      <c r="AY188" s="127"/>
      <c r="AZ188" s="127"/>
      <c r="BA188" s="127"/>
      <c r="BB188" s="127"/>
      <c r="BC188" s="127"/>
      <c r="BD188" s="127"/>
      <c r="BE188" s="127"/>
      <c r="BF188" s="127"/>
      <c r="BG188" s="127"/>
      <c r="BH188" s="127"/>
      <c r="BI188" s="127"/>
      <c r="BJ188" s="127"/>
      <c r="BK188" s="127"/>
      <c r="BL188" s="127"/>
      <c r="BM188" s="127"/>
      <c r="BN188" s="127"/>
      <c r="BO188" s="127"/>
      <c r="BP188" s="127"/>
      <c r="BQ188" s="127"/>
      <c r="BR188" s="127"/>
      <c r="BS188" s="127"/>
      <c r="BT188" s="127"/>
      <c r="BU188" s="127"/>
      <c r="BV188" s="127"/>
      <c r="BW188" s="127"/>
      <c r="BX188" s="127"/>
      <c r="BY188" s="127"/>
      <c r="BZ188" s="127"/>
      <c r="CA188" s="127"/>
      <c r="CB188" s="127"/>
      <c r="CC188" s="127"/>
      <c r="CD188" s="127"/>
      <c r="CE188" s="127"/>
      <c r="CF188" s="127"/>
      <c r="CG188" s="127"/>
      <c r="CH188" s="127"/>
      <c r="CI188" s="127"/>
      <c r="CJ188" s="127"/>
      <c r="CK188" s="127"/>
      <c r="CL188" s="127"/>
      <c r="CM188" s="127"/>
      <c r="CN188" s="127"/>
      <c r="CO188" s="127"/>
      <c r="CP188" s="127"/>
      <c r="CQ188" s="127"/>
      <c r="CR188" s="127"/>
      <c r="CS188" s="127"/>
      <c r="CT188" s="127"/>
      <c r="CU188" s="127"/>
      <c r="CV188" s="127"/>
      <c r="CW188" s="127"/>
      <c r="CX188" s="127"/>
      <c r="CY188" s="127"/>
      <c r="CZ188" s="127"/>
      <c r="DA188" s="127"/>
      <c r="DB188" s="127"/>
      <c r="DC188" s="127"/>
      <c r="DD188" s="127"/>
    </row>
    <row r="189" spans="1:108" ht="79.5" customHeight="1">
      <c r="A189" s="25"/>
      <c r="B189" s="151" t="s">
        <v>169</v>
      </c>
      <c r="C189" s="151"/>
      <c r="D189" s="151"/>
      <c r="E189" s="151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  <c r="X189" s="151"/>
      <c r="Y189" s="151"/>
      <c r="Z189" s="151"/>
      <c r="AA189" s="151"/>
      <c r="AB189" s="151"/>
      <c r="AC189" s="151"/>
      <c r="AD189" s="151"/>
      <c r="AE189" s="151"/>
      <c r="AF189" s="151"/>
      <c r="AG189" s="151"/>
      <c r="AH189" s="151"/>
      <c r="AI189" s="151"/>
      <c r="AJ189" s="152"/>
      <c r="AK189" s="131"/>
      <c r="AL189" s="132"/>
      <c r="AM189" s="132"/>
      <c r="AN189" s="132"/>
      <c r="AO189" s="132"/>
      <c r="AP189" s="132"/>
      <c r="AQ189" s="132"/>
      <c r="AR189" s="132"/>
      <c r="AS189" s="132"/>
      <c r="AT189" s="132"/>
      <c r="AU189" s="132"/>
      <c r="AV189" s="132"/>
      <c r="AW189" s="132"/>
      <c r="AX189" s="133"/>
      <c r="AY189" s="127"/>
      <c r="AZ189" s="127"/>
      <c r="BA189" s="127"/>
      <c r="BB189" s="127"/>
      <c r="BC189" s="127"/>
      <c r="BD189" s="127"/>
      <c r="BE189" s="127"/>
      <c r="BF189" s="127"/>
      <c r="BG189" s="127"/>
      <c r="BH189" s="127"/>
      <c r="BI189" s="127"/>
      <c r="BJ189" s="127"/>
      <c r="BK189" s="127"/>
      <c r="BL189" s="127"/>
      <c r="BM189" s="127"/>
      <c r="BN189" s="127"/>
      <c r="BO189" s="127"/>
      <c r="BP189" s="127"/>
      <c r="BQ189" s="127"/>
      <c r="BR189" s="127"/>
      <c r="BS189" s="127"/>
      <c r="BT189" s="127"/>
      <c r="BU189" s="127"/>
      <c r="BV189" s="127"/>
      <c r="BW189" s="127"/>
      <c r="BX189" s="127"/>
      <c r="BY189" s="127"/>
      <c r="BZ189" s="127"/>
      <c r="CA189" s="127"/>
      <c r="CB189" s="127"/>
      <c r="CC189" s="127"/>
      <c r="CD189" s="127"/>
      <c r="CE189" s="127"/>
      <c r="CF189" s="127"/>
      <c r="CG189" s="127"/>
      <c r="CH189" s="127"/>
      <c r="CI189" s="127"/>
      <c r="CJ189" s="127"/>
      <c r="CK189" s="127"/>
      <c r="CL189" s="127"/>
      <c r="CM189" s="127"/>
      <c r="CN189" s="127"/>
      <c r="CO189" s="127"/>
      <c r="CP189" s="127"/>
      <c r="CQ189" s="127"/>
      <c r="CR189" s="127"/>
      <c r="CS189" s="127"/>
      <c r="CT189" s="127"/>
      <c r="CU189" s="127"/>
      <c r="CV189" s="127"/>
      <c r="CW189" s="127"/>
      <c r="CX189" s="127"/>
      <c r="CY189" s="127"/>
      <c r="CZ189" s="127"/>
      <c r="DA189" s="127"/>
      <c r="DB189" s="127"/>
      <c r="DC189" s="127"/>
      <c r="DD189" s="127"/>
    </row>
    <row r="190" spans="1:108" ht="16.5" customHeight="1">
      <c r="A190" s="167" t="s">
        <v>170</v>
      </c>
      <c r="B190" s="128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8"/>
      <c r="Z190" s="128"/>
      <c r="AA190" s="128"/>
      <c r="AB190" s="128"/>
      <c r="AC190" s="128"/>
      <c r="AD190" s="128"/>
      <c r="AE190" s="128"/>
      <c r="AF190" s="128"/>
      <c r="AG190" s="128"/>
      <c r="AH190" s="128"/>
      <c r="AI190" s="128"/>
      <c r="AJ190" s="128"/>
      <c r="AK190" s="128"/>
      <c r="AL190" s="128"/>
      <c r="AM190" s="128"/>
      <c r="AN190" s="128"/>
      <c r="AO190" s="128"/>
      <c r="AP190" s="128"/>
      <c r="AQ190" s="128"/>
      <c r="AR190" s="128"/>
      <c r="AS190" s="128"/>
      <c r="AT190" s="128"/>
      <c r="AU190" s="128"/>
      <c r="AV190" s="128"/>
      <c r="AW190" s="128"/>
      <c r="AX190" s="128"/>
      <c r="AY190" s="128"/>
      <c r="AZ190" s="128"/>
      <c r="BA190" s="128"/>
      <c r="BB190" s="128"/>
      <c r="BC190" s="128"/>
      <c r="BD190" s="128"/>
      <c r="BE190" s="128"/>
      <c r="BF190" s="128"/>
      <c r="BG190" s="128"/>
      <c r="BH190" s="128"/>
      <c r="BI190" s="128"/>
      <c r="BJ190" s="128"/>
      <c r="BK190" s="128"/>
      <c r="BL190" s="128"/>
      <c r="BM190" s="128"/>
      <c r="BN190" s="128"/>
      <c r="BO190" s="128"/>
      <c r="BP190" s="128"/>
      <c r="BQ190" s="128"/>
      <c r="BR190" s="128"/>
      <c r="BS190" s="128"/>
      <c r="BT190" s="128"/>
      <c r="BU190" s="128"/>
      <c r="BV190" s="128"/>
      <c r="BW190" s="128"/>
      <c r="BX190" s="128"/>
      <c r="BY190" s="128"/>
      <c r="BZ190" s="128"/>
      <c r="CA190" s="128"/>
      <c r="CB190" s="128"/>
      <c r="CC190" s="128"/>
      <c r="CD190" s="128"/>
      <c r="CE190" s="128"/>
      <c r="CF190" s="128"/>
      <c r="CG190" s="128"/>
      <c r="CH190" s="128"/>
      <c r="CI190" s="128"/>
      <c r="CJ190" s="128"/>
      <c r="CK190" s="128"/>
      <c r="CL190" s="128"/>
      <c r="CM190" s="128"/>
      <c r="CN190" s="128"/>
      <c r="CO190" s="128"/>
      <c r="CP190" s="128"/>
      <c r="CQ190" s="128"/>
      <c r="CR190" s="128"/>
      <c r="CS190" s="128"/>
      <c r="CT190" s="128"/>
      <c r="CU190" s="128"/>
      <c r="CV190" s="128"/>
      <c r="CW190" s="128"/>
      <c r="CX190" s="128"/>
      <c r="CY190" s="128"/>
      <c r="CZ190" s="128"/>
      <c r="DA190" s="128"/>
      <c r="DB190" s="128"/>
      <c r="DC190" s="128"/>
      <c r="DD190" s="129"/>
    </row>
    <row r="191" spans="1:108" ht="63.75" customHeight="1">
      <c r="A191" s="25"/>
      <c r="B191" s="151" t="s">
        <v>171</v>
      </c>
      <c r="C191" s="151"/>
      <c r="D191" s="151"/>
      <c r="E191" s="151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T191" s="151"/>
      <c r="U191" s="151"/>
      <c r="V191" s="151"/>
      <c r="W191" s="151"/>
      <c r="X191" s="151"/>
      <c r="Y191" s="151"/>
      <c r="Z191" s="151"/>
      <c r="AA191" s="151"/>
      <c r="AB191" s="151"/>
      <c r="AC191" s="151"/>
      <c r="AD191" s="151"/>
      <c r="AE191" s="151"/>
      <c r="AF191" s="151"/>
      <c r="AG191" s="151"/>
      <c r="AH191" s="151"/>
      <c r="AI191" s="151"/>
      <c r="AJ191" s="152"/>
      <c r="AK191" s="131"/>
      <c r="AL191" s="132"/>
      <c r="AM191" s="132"/>
      <c r="AN191" s="132"/>
      <c r="AO191" s="132"/>
      <c r="AP191" s="132"/>
      <c r="AQ191" s="132"/>
      <c r="AR191" s="132"/>
      <c r="AS191" s="132"/>
      <c r="AT191" s="132"/>
      <c r="AU191" s="132"/>
      <c r="AV191" s="132"/>
      <c r="AW191" s="132"/>
      <c r="AX191" s="133"/>
      <c r="AY191" s="127"/>
      <c r="AZ191" s="127"/>
      <c r="BA191" s="127"/>
      <c r="BB191" s="127"/>
      <c r="BC191" s="127"/>
      <c r="BD191" s="127"/>
      <c r="BE191" s="127"/>
      <c r="BF191" s="127"/>
      <c r="BG191" s="127"/>
      <c r="BH191" s="127"/>
      <c r="BI191" s="127"/>
      <c r="BJ191" s="127"/>
      <c r="BK191" s="127"/>
      <c r="BL191" s="127"/>
      <c r="BM191" s="127"/>
      <c r="BN191" s="127"/>
      <c r="BO191" s="127"/>
      <c r="BP191" s="127"/>
      <c r="BQ191" s="127"/>
      <c r="BR191" s="127"/>
      <c r="BS191" s="127"/>
      <c r="BT191" s="127"/>
      <c r="BU191" s="127"/>
      <c r="BV191" s="127"/>
      <c r="BW191" s="127"/>
      <c r="BX191" s="127"/>
      <c r="BY191" s="127"/>
      <c r="BZ191" s="127"/>
      <c r="CA191" s="127"/>
      <c r="CB191" s="127"/>
      <c r="CC191" s="127"/>
      <c r="CD191" s="127"/>
      <c r="CE191" s="127"/>
      <c r="CF191" s="127"/>
      <c r="CG191" s="127"/>
      <c r="CH191" s="127"/>
      <c r="CI191" s="127"/>
      <c r="CJ191" s="127"/>
      <c r="CK191" s="127"/>
      <c r="CL191" s="127"/>
      <c r="CM191" s="127"/>
      <c r="CN191" s="127"/>
      <c r="CO191" s="127"/>
      <c r="CP191" s="127"/>
      <c r="CQ191" s="127"/>
      <c r="CR191" s="127"/>
      <c r="CS191" s="127"/>
      <c r="CT191" s="127"/>
      <c r="CU191" s="127"/>
      <c r="CV191" s="127"/>
      <c r="CW191" s="127"/>
      <c r="CX191" s="127"/>
      <c r="CY191" s="127"/>
      <c r="CZ191" s="127"/>
      <c r="DA191" s="127"/>
      <c r="DB191" s="127"/>
      <c r="DC191" s="127"/>
      <c r="DD191" s="127"/>
    </row>
    <row r="192" spans="1:108" ht="32.25" customHeight="1">
      <c r="A192" s="25"/>
      <c r="B192" s="151" t="s">
        <v>172</v>
      </c>
      <c r="C192" s="151"/>
      <c r="D192" s="151"/>
      <c r="E192" s="151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  <c r="S192" s="151"/>
      <c r="T192" s="151"/>
      <c r="U192" s="151"/>
      <c r="V192" s="151"/>
      <c r="W192" s="151"/>
      <c r="X192" s="151"/>
      <c r="Y192" s="151"/>
      <c r="Z192" s="151"/>
      <c r="AA192" s="151"/>
      <c r="AB192" s="151"/>
      <c r="AC192" s="151"/>
      <c r="AD192" s="151"/>
      <c r="AE192" s="151"/>
      <c r="AF192" s="151"/>
      <c r="AG192" s="151"/>
      <c r="AH192" s="151"/>
      <c r="AI192" s="151"/>
      <c r="AJ192" s="152"/>
      <c r="AK192" s="131"/>
      <c r="AL192" s="132"/>
      <c r="AM192" s="132"/>
      <c r="AN192" s="132"/>
      <c r="AO192" s="132"/>
      <c r="AP192" s="132"/>
      <c r="AQ192" s="132"/>
      <c r="AR192" s="132"/>
      <c r="AS192" s="132"/>
      <c r="AT192" s="132"/>
      <c r="AU192" s="132"/>
      <c r="AV192" s="132"/>
      <c r="AW192" s="132"/>
      <c r="AX192" s="133"/>
      <c r="AY192" s="127"/>
      <c r="AZ192" s="127"/>
      <c r="BA192" s="127"/>
      <c r="BB192" s="127"/>
      <c r="BC192" s="127"/>
      <c r="BD192" s="127"/>
      <c r="BE192" s="127"/>
      <c r="BF192" s="127"/>
      <c r="BG192" s="127"/>
      <c r="BH192" s="127"/>
      <c r="BI192" s="127"/>
      <c r="BJ192" s="127"/>
      <c r="BK192" s="127"/>
      <c r="BL192" s="127"/>
      <c r="BM192" s="127"/>
      <c r="BN192" s="127"/>
      <c r="BO192" s="127"/>
      <c r="BP192" s="127"/>
      <c r="BQ192" s="127"/>
      <c r="BR192" s="127"/>
      <c r="BS192" s="127"/>
      <c r="BT192" s="127"/>
      <c r="BU192" s="127"/>
      <c r="BV192" s="127"/>
      <c r="BW192" s="127"/>
      <c r="BX192" s="127"/>
      <c r="BY192" s="127"/>
      <c r="BZ192" s="127"/>
      <c r="CA192" s="127"/>
      <c r="CB192" s="127"/>
      <c r="CC192" s="127"/>
      <c r="CD192" s="127"/>
      <c r="CE192" s="127"/>
      <c r="CF192" s="127"/>
      <c r="CG192" s="127"/>
      <c r="CH192" s="127"/>
      <c r="CI192" s="127"/>
      <c r="CJ192" s="127"/>
      <c r="CK192" s="127"/>
      <c r="CL192" s="127"/>
      <c r="CM192" s="127"/>
      <c r="CN192" s="127"/>
      <c r="CO192" s="127"/>
      <c r="CP192" s="127"/>
      <c r="CQ192" s="127"/>
      <c r="CR192" s="127"/>
      <c r="CS192" s="127"/>
      <c r="CT192" s="127"/>
      <c r="CU192" s="127"/>
      <c r="CV192" s="127"/>
      <c r="CW192" s="127"/>
      <c r="CX192" s="127"/>
      <c r="CY192" s="127"/>
      <c r="CZ192" s="127"/>
      <c r="DA192" s="127"/>
      <c r="DB192" s="127"/>
      <c r="DC192" s="127"/>
      <c r="DD192" s="127"/>
    </row>
    <row r="193" spans="1:108" ht="15.75">
      <c r="A193" s="25"/>
      <c r="B193" s="151" t="s">
        <v>173</v>
      </c>
      <c r="C193" s="151"/>
      <c r="D193" s="151"/>
      <c r="E193" s="151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T193" s="151"/>
      <c r="U193" s="151"/>
      <c r="V193" s="151"/>
      <c r="W193" s="151"/>
      <c r="X193" s="151"/>
      <c r="Y193" s="151"/>
      <c r="Z193" s="151"/>
      <c r="AA193" s="151"/>
      <c r="AB193" s="151"/>
      <c r="AC193" s="151"/>
      <c r="AD193" s="151"/>
      <c r="AE193" s="151"/>
      <c r="AF193" s="151"/>
      <c r="AG193" s="151"/>
      <c r="AH193" s="151"/>
      <c r="AI193" s="151"/>
      <c r="AJ193" s="152"/>
      <c r="AK193" s="131"/>
      <c r="AL193" s="132"/>
      <c r="AM193" s="132"/>
      <c r="AN193" s="132"/>
      <c r="AO193" s="132"/>
      <c r="AP193" s="132"/>
      <c r="AQ193" s="132"/>
      <c r="AR193" s="132"/>
      <c r="AS193" s="132"/>
      <c r="AT193" s="132"/>
      <c r="AU193" s="132"/>
      <c r="AV193" s="132"/>
      <c r="AW193" s="132"/>
      <c r="AX193" s="133"/>
      <c r="AY193" s="127"/>
      <c r="AZ193" s="127"/>
      <c r="BA193" s="127"/>
      <c r="BB193" s="127"/>
      <c r="BC193" s="127"/>
      <c r="BD193" s="127"/>
      <c r="BE193" s="127"/>
      <c r="BF193" s="127"/>
      <c r="BG193" s="127"/>
      <c r="BH193" s="127"/>
      <c r="BI193" s="127"/>
      <c r="BJ193" s="127"/>
      <c r="BK193" s="127"/>
      <c r="BL193" s="127"/>
      <c r="BM193" s="127"/>
      <c r="BN193" s="127"/>
      <c r="BO193" s="127"/>
      <c r="BP193" s="127"/>
      <c r="BQ193" s="127"/>
      <c r="BR193" s="127"/>
      <c r="BS193" s="127"/>
      <c r="BT193" s="127"/>
      <c r="BU193" s="127"/>
      <c r="BV193" s="127"/>
      <c r="BW193" s="127"/>
      <c r="BX193" s="127"/>
      <c r="BY193" s="127"/>
      <c r="BZ193" s="127"/>
      <c r="CA193" s="127"/>
      <c r="CB193" s="127"/>
      <c r="CC193" s="127"/>
      <c r="CD193" s="127"/>
      <c r="CE193" s="127"/>
      <c r="CF193" s="127"/>
      <c r="CG193" s="127"/>
      <c r="CH193" s="127"/>
      <c r="CI193" s="127"/>
      <c r="CJ193" s="127"/>
      <c r="CK193" s="127"/>
      <c r="CL193" s="127"/>
      <c r="CM193" s="127"/>
      <c r="CN193" s="127"/>
      <c r="CO193" s="127"/>
      <c r="CP193" s="127"/>
      <c r="CQ193" s="127"/>
      <c r="CR193" s="127"/>
      <c r="CS193" s="127"/>
      <c r="CT193" s="127"/>
      <c r="CU193" s="127"/>
      <c r="CV193" s="127"/>
      <c r="CW193" s="127"/>
      <c r="CX193" s="127"/>
      <c r="CY193" s="127"/>
      <c r="CZ193" s="127"/>
      <c r="DA193" s="127"/>
      <c r="DB193" s="127"/>
      <c r="DC193" s="127"/>
      <c r="DD193" s="127"/>
    </row>
    <row r="194" spans="1:108" ht="16.5" customHeight="1">
      <c r="A194" s="25"/>
      <c r="B194" s="151" t="s">
        <v>174</v>
      </c>
      <c r="C194" s="151"/>
      <c r="D194" s="151"/>
      <c r="E194" s="151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  <c r="T194" s="151"/>
      <c r="U194" s="151"/>
      <c r="V194" s="151"/>
      <c r="W194" s="151"/>
      <c r="X194" s="151"/>
      <c r="Y194" s="151"/>
      <c r="Z194" s="151"/>
      <c r="AA194" s="151"/>
      <c r="AB194" s="151"/>
      <c r="AC194" s="151"/>
      <c r="AD194" s="151"/>
      <c r="AE194" s="151"/>
      <c r="AF194" s="151"/>
      <c r="AG194" s="151"/>
      <c r="AH194" s="151"/>
      <c r="AI194" s="151"/>
      <c r="AJ194" s="152"/>
      <c r="AK194" s="131"/>
      <c r="AL194" s="132"/>
      <c r="AM194" s="132"/>
      <c r="AN194" s="132"/>
      <c r="AO194" s="132"/>
      <c r="AP194" s="132"/>
      <c r="AQ194" s="132"/>
      <c r="AR194" s="132"/>
      <c r="AS194" s="132"/>
      <c r="AT194" s="132"/>
      <c r="AU194" s="132"/>
      <c r="AV194" s="132"/>
      <c r="AW194" s="132"/>
      <c r="AX194" s="133"/>
      <c r="AY194" s="127"/>
      <c r="AZ194" s="127"/>
      <c r="BA194" s="127"/>
      <c r="BB194" s="127"/>
      <c r="BC194" s="127"/>
      <c r="BD194" s="127"/>
      <c r="BE194" s="127"/>
      <c r="BF194" s="127"/>
      <c r="BG194" s="127"/>
      <c r="BH194" s="127"/>
      <c r="BI194" s="127"/>
      <c r="BJ194" s="127"/>
      <c r="BK194" s="127"/>
      <c r="BL194" s="127"/>
      <c r="BM194" s="127"/>
      <c r="BN194" s="127"/>
      <c r="BO194" s="127"/>
      <c r="BP194" s="127"/>
      <c r="BQ194" s="127"/>
      <c r="BR194" s="127"/>
      <c r="BS194" s="127"/>
      <c r="BT194" s="127"/>
      <c r="BU194" s="127"/>
      <c r="BV194" s="127"/>
      <c r="BW194" s="127"/>
      <c r="BX194" s="127"/>
      <c r="BY194" s="127"/>
      <c r="BZ194" s="127"/>
      <c r="CA194" s="127"/>
      <c r="CB194" s="127"/>
      <c r="CC194" s="127"/>
      <c r="CD194" s="127"/>
      <c r="CE194" s="127"/>
      <c r="CF194" s="127"/>
      <c r="CG194" s="127"/>
      <c r="CH194" s="127"/>
      <c r="CI194" s="127"/>
      <c r="CJ194" s="127"/>
      <c r="CK194" s="127"/>
      <c r="CL194" s="127"/>
      <c r="CM194" s="127"/>
      <c r="CN194" s="127"/>
      <c r="CO194" s="127"/>
      <c r="CP194" s="127"/>
      <c r="CQ194" s="127"/>
      <c r="CR194" s="127"/>
      <c r="CS194" s="127"/>
      <c r="CT194" s="127"/>
      <c r="CU194" s="127"/>
      <c r="CV194" s="127"/>
      <c r="CW194" s="127"/>
      <c r="CX194" s="127"/>
      <c r="CY194" s="127"/>
      <c r="CZ194" s="127"/>
      <c r="DA194" s="127"/>
      <c r="DB194" s="127"/>
      <c r="DC194" s="127"/>
      <c r="DD194" s="127"/>
    </row>
    <row r="195" spans="1:108" ht="16.5" customHeight="1">
      <c r="A195" s="167" t="s">
        <v>175</v>
      </c>
      <c r="B195" s="128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  <c r="W195" s="128"/>
      <c r="X195" s="128"/>
      <c r="Y195" s="128"/>
      <c r="Z195" s="128"/>
      <c r="AA195" s="128"/>
      <c r="AB195" s="128"/>
      <c r="AC195" s="128"/>
      <c r="AD195" s="128"/>
      <c r="AE195" s="128"/>
      <c r="AF195" s="128"/>
      <c r="AG195" s="128"/>
      <c r="AH195" s="128"/>
      <c r="AI195" s="128"/>
      <c r="AJ195" s="128"/>
      <c r="AK195" s="128"/>
      <c r="AL195" s="128"/>
      <c r="AM195" s="128"/>
      <c r="AN195" s="128"/>
      <c r="AO195" s="128"/>
      <c r="AP195" s="128"/>
      <c r="AQ195" s="128"/>
      <c r="AR195" s="128"/>
      <c r="AS195" s="128"/>
      <c r="AT195" s="128"/>
      <c r="AU195" s="128"/>
      <c r="AV195" s="128"/>
      <c r="AW195" s="128"/>
      <c r="AX195" s="128"/>
      <c r="AY195" s="128"/>
      <c r="AZ195" s="128"/>
      <c r="BA195" s="128"/>
      <c r="BB195" s="128"/>
      <c r="BC195" s="128"/>
      <c r="BD195" s="128"/>
      <c r="BE195" s="128"/>
      <c r="BF195" s="128"/>
      <c r="BG195" s="128"/>
      <c r="BH195" s="128"/>
      <c r="BI195" s="128"/>
      <c r="BJ195" s="128"/>
      <c r="BK195" s="128"/>
      <c r="BL195" s="128"/>
      <c r="BM195" s="128"/>
      <c r="BN195" s="128"/>
      <c r="BO195" s="128"/>
      <c r="BP195" s="128"/>
      <c r="BQ195" s="128"/>
      <c r="BR195" s="128"/>
      <c r="BS195" s="128"/>
      <c r="BT195" s="128"/>
      <c r="BU195" s="128"/>
      <c r="BV195" s="128"/>
      <c r="BW195" s="128"/>
      <c r="BX195" s="128"/>
      <c r="BY195" s="128"/>
      <c r="BZ195" s="128"/>
      <c r="CA195" s="128"/>
      <c r="CB195" s="128"/>
      <c r="CC195" s="128"/>
      <c r="CD195" s="128"/>
      <c r="CE195" s="128"/>
      <c r="CF195" s="128"/>
      <c r="CG195" s="128"/>
      <c r="CH195" s="128"/>
      <c r="CI195" s="128"/>
      <c r="CJ195" s="128"/>
      <c r="CK195" s="128"/>
      <c r="CL195" s="128"/>
      <c r="CM195" s="128"/>
      <c r="CN195" s="128"/>
      <c r="CO195" s="128"/>
      <c r="CP195" s="128"/>
      <c r="CQ195" s="128"/>
      <c r="CR195" s="128"/>
      <c r="CS195" s="128"/>
      <c r="CT195" s="128"/>
      <c r="CU195" s="128"/>
      <c r="CV195" s="128"/>
      <c r="CW195" s="128"/>
      <c r="CX195" s="128"/>
      <c r="CY195" s="128"/>
      <c r="CZ195" s="128"/>
      <c r="DA195" s="128"/>
      <c r="DB195" s="128"/>
      <c r="DC195" s="128"/>
      <c r="DD195" s="129"/>
    </row>
    <row r="196" spans="1:108" ht="63.75" customHeight="1">
      <c r="A196" s="25"/>
      <c r="B196" s="151" t="s">
        <v>176</v>
      </c>
      <c r="C196" s="151"/>
      <c r="D196" s="151"/>
      <c r="E196" s="151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/>
      <c r="U196" s="151"/>
      <c r="V196" s="151"/>
      <c r="W196" s="151"/>
      <c r="X196" s="151"/>
      <c r="Y196" s="151"/>
      <c r="Z196" s="151"/>
      <c r="AA196" s="151"/>
      <c r="AB196" s="151"/>
      <c r="AC196" s="151"/>
      <c r="AD196" s="151"/>
      <c r="AE196" s="151"/>
      <c r="AF196" s="151"/>
      <c r="AG196" s="151"/>
      <c r="AH196" s="151"/>
      <c r="AI196" s="151"/>
      <c r="AJ196" s="152"/>
      <c r="AK196" s="131"/>
      <c r="AL196" s="132"/>
      <c r="AM196" s="132"/>
      <c r="AN196" s="132"/>
      <c r="AO196" s="132"/>
      <c r="AP196" s="132"/>
      <c r="AQ196" s="132"/>
      <c r="AR196" s="132"/>
      <c r="AS196" s="132"/>
      <c r="AT196" s="132"/>
      <c r="AU196" s="132"/>
      <c r="AV196" s="132"/>
      <c r="AW196" s="132"/>
      <c r="AX196" s="133"/>
      <c r="AY196" s="127"/>
      <c r="AZ196" s="127"/>
      <c r="BA196" s="127"/>
      <c r="BB196" s="127"/>
      <c r="BC196" s="127"/>
      <c r="BD196" s="127"/>
      <c r="BE196" s="127"/>
      <c r="BF196" s="127"/>
      <c r="BG196" s="127"/>
      <c r="BH196" s="127"/>
      <c r="BI196" s="127"/>
      <c r="BJ196" s="127"/>
      <c r="BK196" s="127"/>
      <c r="BL196" s="127"/>
      <c r="BM196" s="127"/>
      <c r="BN196" s="127"/>
      <c r="BO196" s="127"/>
      <c r="BP196" s="127"/>
      <c r="BQ196" s="127"/>
      <c r="BR196" s="127"/>
      <c r="BS196" s="127"/>
      <c r="BT196" s="127"/>
      <c r="BU196" s="127"/>
      <c r="BV196" s="127"/>
      <c r="BW196" s="127"/>
      <c r="BX196" s="127"/>
      <c r="BY196" s="127"/>
      <c r="BZ196" s="127"/>
      <c r="CA196" s="127"/>
      <c r="CB196" s="127"/>
      <c r="CC196" s="127"/>
      <c r="CD196" s="127"/>
      <c r="CE196" s="127"/>
      <c r="CF196" s="127"/>
      <c r="CG196" s="127"/>
      <c r="CH196" s="127"/>
      <c r="CI196" s="127"/>
      <c r="CJ196" s="127"/>
      <c r="CK196" s="127"/>
      <c r="CL196" s="127"/>
      <c r="CM196" s="127"/>
      <c r="CN196" s="127"/>
      <c r="CO196" s="127"/>
      <c r="CP196" s="127"/>
      <c r="CQ196" s="127"/>
      <c r="CR196" s="127"/>
      <c r="CS196" s="127"/>
      <c r="CT196" s="127"/>
      <c r="CU196" s="127"/>
      <c r="CV196" s="127"/>
      <c r="CW196" s="127"/>
      <c r="CX196" s="127"/>
      <c r="CY196" s="127"/>
      <c r="CZ196" s="127"/>
      <c r="DA196" s="127"/>
      <c r="DB196" s="127"/>
      <c r="DC196" s="127"/>
      <c r="DD196" s="127"/>
    </row>
    <row r="197" spans="1:108" ht="48" customHeight="1">
      <c r="A197" s="25"/>
      <c r="B197" s="151" t="s">
        <v>177</v>
      </c>
      <c r="C197" s="151"/>
      <c r="D197" s="151"/>
      <c r="E197" s="151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  <c r="R197" s="151"/>
      <c r="S197" s="151"/>
      <c r="T197" s="151"/>
      <c r="U197" s="151"/>
      <c r="V197" s="151"/>
      <c r="W197" s="151"/>
      <c r="X197" s="151"/>
      <c r="Y197" s="151"/>
      <c r="Z197" s="151"/>
      <c r="AA197" s="151"/>
      <c r="AB197" s="151"/>
      <c r="AC197" s="151"/>
      <c r="AD197" s="151"/>
      <c r="AE197" s="151"/>
      <c r="AF197" s="151"/>
      <c r="AG197" s="151"/>
      <c r="AH197" s="151"/>
      <c r="AI197" s="151"/>
      <c r="AJ197" s="152"/>
      <c r="AK197" s="131"/>
      <c r="AL197" s="132"/>
      <c r="AM197" s="132"/>
      <c r="AN197" s="132"/>
      <c r="AO197" s="132"/>
      <c r="AP197" s="132"/>
      <c r="AQ197" s="132"/>
      <c r="AR197" s="132"/>
      <c r="AS197" s="132"/>
      <c r="AT197" s="132"/>
      <c r="AU197" s="132"/>
      <c r="AV197" s="132"/>
      <c r="AW197" s="132"/>
      <c r="AX197" s="133"/>
      <c r="AY197" s="127"/>
      <c r="AZ197" s="127"/>
      <c r="BA197" s="127"/>
      <c r="BB197" s="127"/>
      <c r="BC197" s="127"/>
      <c r="BD197" s="127"/>
      <c r="BE197" s="127"/>
      <c r="BF197" s="127"/>
      <c r="BG197" s="127"/>
      <c r="BH197" s="127"/>
      <c r="BI197" s="127"/>
      <c r="BJ197" s="127"/>
      <c r="BK197" s="127"/>
      <c r="BL197" s="127"/>
      <c r="BM197" s="127"/>
      <c r="BN197" s="127"/>
      <c r="BO197" s="127"/>
      <c r="BP197" s="127"/>
      <c r="BQ197" s="127"/>
      <c r="BR197" s="127"/>
      <c r="BS197" s="127"/>
      <c r="BT197" s="127"/>
      <c r="BU197" s="127"/>
      <c r="BV197" s="127"/>
      <c r="BW197" s="127"/>
      <c r="BX197" s="127"/>
      <c r="BY197" s="127"/>
      <c r="BZ197" s="127"/>
      <c r="CA197" s="127"/>
      <c r="CB197" s="127"/>
      <c r="CC197" s="127"/>
      <c r="CD197" s="127"/>
      <c r="CE197" s="127"/>
      <c r="CF197" s="127"/>
      <c r="CG197" s="127"/>
      <c r="CH197" s="127"/>
      <c r="CI197" s="127"/>
      <c r="CJ197" s="127"/>
      <c r="CK197" s="127"/>
      <c r="CL197" s="127"/>
      <c r="CM197" s="127"/>
      <c r="CN197" s="127"/>
      <c r="CO197" s="127"/>
      <c r="CP197" s="127"/>
      <c r="CQ197" s="127"/>
      <c r="CR197" s="127"/>
      <c r="CS197" s="127"/>
      <c r="CT197" s="127"/>
      <c r="CU197" s="127"/>
      <c r="CV197" s="127"/>
      <c r="CW197" s="127"/>
      <c r="CX197" s="127"/>
      <c r="CY197" s="127"/>
      <c r="CZ197" s="127"/>
      <c r="DA197" s="127"/>
      <c r="DB197" s="127"/>
      <c r="DC197" s="127"/>
      <c r="DD197" s="127"/>
    </row>
    <row r="198" spans="1:108" ht="48" customHeight="1">
      <c r="A198" s="25"/>
      <c r="B198" s="151" t="s">
        <v>178</v>
      </c>
      <c r="C198" s="151"/>
      <c r="D198" s="151"/>
      <c r="E198" s="151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51"/>
      <c r="U198" s="151"/>
      <c r="V198" s="151"/>
      <c r="W198" s="151"/>
      <c r="X198" s="151"/>
      <c r="Y198" s="151"/>
      <c r="Z198" s="151"/>
      <c r="AA198" s="151"/>
      <c r="AB198" s="151"/>
      <c r="AC198" s="151"/>
      <c r="AD198" s="151"/>
      <c r="AE198" s="151"/>
      <c r="AF198" s="151"/>
      <c r="AG198" s="151"/>
      <c r="AH198" s="151"/>
      <c r="AI198" s="151"/>
      <c r="AJ198" s="152"/>
      <c r="AK198" s="131"/>
      <c r="AL198" s="132"/>
      <c r="AM198" s="132"/>
      <c r="AN198" s="132"/>
      <c r="AO198" s="132"/>
      <c r="AP198" s="132"/>
      <c r="AQ198" s="132"/>
      <c r="AR198" s="132"/>
      <c r="AS198" s="132"/>
      <c r="AT198" s="132"/>
      <c r="AU198" s="132"/>
      <c r="AV198" s="132"/>
      <c r="AW198" s="132"/>
      <c r="AX198" s="133"/>
      <c r="AY198" s="127"/>
      <c r="AZ198" s="127"/>
      <c r="BA198" s="127"/>
      <c r="BB198" s="127"/>
      <c r="BC198" s="127"/>
      <c r="BD198" s="127"/>
      <c r="BE198" s="127"/>
      <c r="BF198" s="127"/>
      <c r="BG198" s="127"/>
      <c r="BH198" s="127"/>
      <c r="BI198" s="127"/>
      <c r="BJ198" s="127"/>
      <c r="BK198" s="127"/>
      <c r="BL198" s="127"/>
      <c r="BM198" s="127"/>
      <c r="BN198" s="127"/>
      <c r="BO198" s="127"/>
      <c r="BP198" s="127"/>
      <c r="BQ198" s="127"/>
      <c r="BR198" s="127"/>
      <c r="BS198" s="127"/>
      <c r="BT198" s="127"/>
      <c r="BU198" s="127"/>
      <c r="BV198" s="127"/>
      <c r="BW198" s="127"/>
      <c r="BX198" s="127"/>
      <c r="BY198" s="127"/>
      <c r="BZ198" s="127"/>
      <c r="CA198" s="127"/>
      <c r="CB198" s="127"/>
      <c r="CC198" s="127"/>
      <c r="CD198" s="127"/>
      <c r="CE198" s="127"/>
      <c r="CF198" s="127"/>
      <c r="CG198" s="127"/>
      <c r="CH198" s="127"/>
      <c r="CI198" s="127"/>
      <c r="CJ198" s="127"/>
      <c r="CK198" s="127"/>
      <c r="CL198" s="127"/>
      <c r="CM198" s="127"/>
      <c r="CN198" s="127"/>
      <c r="CO198" s="127"/>
      <c r="CP198" s="127"/>
      <c r="CQ198" s="127"/>
      <c r="CR198" s="127"/>
      <c r="CS198" s="127"/>
      <c r="CT198" s="127"/>
      <c r="CU198" s="127"/>
      <c r="CV198" s="127"/>
      <c r="CW198" s="127"/>
      <c r="CX198" s="127"/>
      <c r="CY198" s="127"/>
      <c r="CZ198" s="127"/>
      <c r="DA198" s="127"/>
      <c r="DB198" s="127"/>
      <c r="DC198" s="127"/>
      <c r="DD198" s="127"/>
    </row>
    <row r="199" spans="1:108" ht="63.75" customHeight="1">
      <c r="A199" s="25"/>
      <c r="B199" s="151" t="s">
        <v>179</v>
      </c>
      <c r="C199" s="151"/>
      <c r="D199" s="151"/>
      <c r="E199" s="151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  <c r="X199" s="151"/>
      <c r="Y199" s="151"/>
      <c r="Z199" s="151"/>
      <c r="AA199" s="151"/>
      <c r="AB199" s="151"/>
      <c r="AC199" s="151"/>
      <c r="AD199" s="151"/>
      <c r="AE199" s="151"/>
      <c r="AF199" s="151"/>
      <c r="AG199" s="151"/>
      <c r="AH199" s="151"/>
      <c r="AI199" s="151"/>
      <c r="AJ199" s="152"/>
      <c r="AK199" s="131"/>
      <c r="AL199" s="132"/>
      <c r="AM199" s="132"/>
      <c r="AN199" s="132"/>
      <c r="AO199" s="132"/>
      <c r="AP199" s="132"/>
      <c r="AQ199" s="132"/>
      <c r="AR199" s="132"/>
      <c r="AS199" s="132"/>
      <c r="AT199" s="132"/>
      <c r="AU199" s="132"/>
      <c r="AV199" s="132"/>
      <c r="AW199" s="132"/>
      <c r="AX199" s="133"/>
      <c r="AY199" s="127"/>
      <c r="AZ199" s="127"/>
      <c r="BA199" s="127"/>
      <c r="BB199" s="127"/>
      <c r="BC199" s="127"/>
      <c r="BD199" s="127"/>
      <c r="BE199" s="127"/>
      <c r="BF199" s="127"/>
      <c r="BG199" s="127"/>
      <c r="BH199" s="127"/>
      <c r="BI199" s="127"/>
      <c r="BJ199" s="127"/>
      <c r="BK199" s="127"/>
      <c r="BL199" s="127"/>
      <c r="BM199" s="127"/>
      <c r="BN199" s="127"/>
      <c r="BO199" s="127"/>
      <c r="BP199" s="127"/>
      <c r="BQ199" s="127"/>
      <c r="BR199" s="127"/>
      <c r="BS199" s="127"/>
      <c r="BT199" s="127"/>
      <c r="BU199" s="127"/>
      <c r="BV199" s="127"/>
      <c r="BW199" s="127"/>
      <c r="BX199" s="127"/>
      <c r="BY199" s="127"/>
      <c r="BZ199" s="127"/>
      <c r="CA199" s="127"/>
      <c r="CB199" s="127"/>
      <c r="CC199" s="127"/>
      <c r="CD199" s="127"/>
      <c r="CE199" s="127"/>
      <c r="CF199" s="127"/>
      <c r="CG199" s="127"/>
      <c r="CH199" s="127"/>
      <c r="CI199" s="127"/>
      <c r="CJ199" s="127"/>
      <c r="CK199" s="127"/>
      <c r="CL199" s="127"/>
      <c r="CM199" s="127"/>
      <c r="CN199" s="127"/>
      <c r="CO199" s="127"/>
      <c r="CP199" s="127"/>
      <c r="CQ199" s="127"/>
      <c r="CR199" s="127"/>
      <c r="CS199" s="127"/>
      <c r="CT199" s="127"/>
      <c r="CU199" s="127"/>
      <c r="CV199" s="127"/>
      <c r="CW199" s="127"/>
      <c r="CX199" s="127"/>
      <c r="CY199" s="127"/>
      <c r="CZ199" s="127"/>
      <c r="DA199" s="127"/>
      <c r="DB199" s="127"/>
      <c r="DC199" s="127"/>
      <c r="DD199" s="127"/>
    </row>
    <row r="200" spans="1:108" ht="33" customHeight="1">
      <c r="A200" s="25"/>
      <c r="B200" s="151" t="s">
        <v>180</v>
      </c>
      <c r="C200" s="151"/>
      <c r="D200" s="151"/>
      <c r="E200" s="151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  <c r="X200" s="151"/>
      <c r="Y200" s="151"/>
      <c r="Z200" s="151"/>
      <c r="AA200" s="151"/>
      <c r="AB200" s="151"/>
      <c r="AC200" s="151"/>
      <c r="AD200" s="151"/>
      <c r="AE200" s="151"/>
      <c r="AF200" s="151"/>
      <c r="AG200" s="151"/>
      <c r="AH200" s="151"/>
      <c r="AI200" s="151"/>
      <c r="AJ200" s="152"/>
      <c r="AK200" s="131"/>
      <c r="AL200" s="132"/>
      <c r="AM200" s="132"/>
      <c r="AN200" s="132"/>
      <c r="AO200" s="132"/>
      <c r="AP200" s="132"/>
      <c r="AQ200" s="132"/>
      <c r="AR200" s="132"/>
      <c r="AS200" s="132"/>
      <c r="AT200" s="132"/>
      <c r="AU200" s="132"/>
      <c r="AV200" s="132"/>
      <c r="AW200" s="132"/>
      <c r="AX200" s="133"/>
      <c r="AY200" s="127"/>
      <c r="AZ200" s="127"/>
      <c r="BA200" s="127"/>
      <c r="BB200" s="127"/>
      <c r="BC200" s="127"/>
      <c r="BD200" s="127"/>
      <c r="BE200" s="127"/>
      <c r="BF200" s="127"/>
      <c r="BG200" s="127"/>
      <c r="BH200" s="127"/>
      <c r="BI200" s="127"/>
      <c r="BJ200" s="127"/>
      <c r="BK200" s="127"/>
      <c r="BL200" s="127"/>
      <c r="BM200" s="127"/>
      <c r="BN200" s="127"/>
      <c r="BO200" s="127"/>
      <c r="BP200" s="127"/>
      <c r="BQ200" s="127"/>
      <c r="BR200" s="127"/>
      <c r="BS200" s="127"/>
      <c r="BT200" s="127"/>
      <c r="BU200" s="127"/>
      <c r="BV200" s="127"/>
      <c r="BW200" s="127"/>
      <c r="BX200" s="127"/>
      <c r="BY200" s="127"/>
      <c r="BZ200" s="127"/>
      <c r="CA200" s="127"/>
      <c r="CB200" s="127"/>
      <c r="CC200" s="127"/>
      <c r="CD200" s="127"/>
      <c r="CE200" s="127"/>
      <c r="CF200" s="127"/>
      <c r="CG200" s="127"/>
      <c r="CH200" s="127"/>
      <c r="CI200" s="127"/>
      <c r="CJ200" s="127"/>
      <c r="CK200" s="127"/>
      <c r="CL200" s="127"/>
      <c r="CM200" s="127"/>
      <c r="CN200" s="127"/>
      <c r="CO200" s="127"/>
      <c r="CP200" s="127"/>
      <c r="CQ200" s="127"/>
      <c r="CR200" s="127"/>
      <c r="CS200" s="127"/>
      <c r="CT200" s="127"/>
      <c r="CU200" s="127"/>
      <c r="CV200" s="127"/>
      <c r="CW200" s="127"/>
      <c r="CX200" s="127"/>
      <c r="CY200" s="127"/>
      <c r="CZ200" s="127"/>
      <c r="DA200" s="127"/>
      <c r="DB200" s="127"/>
      <c r="DC200" s="127"/>
      <c r="DD200" s="127"/>
    </row>
    <row r="201" spans="1:108" ht="16.5" customHeight="1">
      <c r="A201" s="25"/>
      <c r="B201" s="151" t="s">
        <v>181</v>
      </c>
      <c r="C201" s="151"/>
      <c r="D201" s="151"/>
      <c r="E201" s="151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51"/>
      <c r="U201" s="151"/>
      <c r="V201" s="151"/>
      <c r="W201" s="151"/>
      <c r="X201" s="151"/>
      <c r="Y201" s="151"/>
      <c r="Z201" s="151"/>
      <c r="AA201" s="151"/>
      <c r="AB201" s="151"/>
      <c r="AC201" s="151"/>
      <c r="AD201" s="151"/>
      <c r="AE201" s="151"/>
      <c r="AF201" s="151"/>
      <c r="AG201" s="151"/>
      <c r="AH201" s="151"/>
      <c r="AI201" s="151"/>
      <c r="AJ201" s="152"/>
      <c r="AK201" s="131"/>
      <c r="AL201" s="132"/>
      <c r="AM201" s="132"/>
      <c r="AN201" s="132"/>
      <c r="AO201" s="132"/>
      <c r="AP201" s="132"/>
      <c r="AQ201" s="132"/>
      <c r="AR201" s="132"/>
      <c r="AS201" s="132"/>
      <c r="AT201" s="132"/>
      <c r="AU201" s="132"/>
      <c r="AV201" s="132"/>
      <c r="AW201" s="132"/>
      <c r="AX201" s="133"/>
      <c r="AY201" s="127"/>
      <c r="AZ201" s="127"/>
      <c r="BA201" s="127"/>
      <c r="BB201" s="127"/>
      <c r="BC201" s="127"/>
      <c r="BD201" s="127"/>
      <c r="BE201" s="127"/>
      <c r="BF201" s="127"/>
      <c r="BG201" s="127"/>
      <c r="BH201" s="127"/>
      <c r="BI201" s="127"/>
      <c r="BJ201" s="127"/>
      <c r="BK201" s="127"/>
      <c r="BL201" s="127"/>
      <c r="BM201" s="127"/>
      <c r="BN201" s="127"/>
      <c r="BO201" s="127"/>
      <c r="BP201" s="127"/>
      <c r="BQ201" s="127"/>
      <c r="BR201" s="127"/>
      <c r="BS201" s="127"/>
      <c r="BT201" s="127"/>
      <c r="BU201" s="127"/>
      <c r="BV201" s="127"/>
      <c r="BW201" s="127"/>
      <c r="BX201" s="127"/>
      <c r="BY201" s="127"/>
      <c r="BZ201" s="127"/>
      <c r="CA201" s="127"/>
      <c r="CB201" s="127"/>
      <c r="CC201" s="127"/>
      <c r="CD201" s="127"/>
      <c r="CE201" s="127"/>
      <c r="CF201" s="127"/>
      <c r="CG201" s="127"/>
      <c r="CH201" s="127"/>
      <c r="CI201" s="127"/>
      <c r="CJ201" s="127"/>
      <c r="CK201" s="127"/>
      <c r="CL201" s="127"/>
      <c r="CM201" s="127"/>
      <c r="CN201" s="127"/>
      <c r="CO201" s="127"/>
      <c r="CP201" s="127"/>
      <c r="CQ201" s="127"/>
      <c r="CR201" s="127"/>
      <c r="CS201" s="127"/>
      <c r="CT201" s="127"/>
      <c r="CU201" s="127"/>
      <c r="CV201" s="127"/>
      <c r="CW201" s="127"/>
      <c r="CX201" s="127"/>
      <c r="CY201" s="127"/>
      <c r="CZ201" s="127"/>
      <c r="DA201" s="127"/>
      <c r="DB201" s="127"/>
      <c r="DC201" s="127"/>
      <c r="DD201" s="127"/>
    </row>
    <row r="202" spans="1:108" ht="16.5" customHeight="1">
      <c r="A202" s="167" t="s">
        <v>182</v>
      </c>
      <c r="B202" s="128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8"/>
      <c r="Z202" s="128"/>
      <c r="AA202" s="128"/>
      <c r="AB202" s="128"/>
      <c r="AC202" s="128"/>
      <c r="AD202" s="128"/>
      <c r="AE202" s="128"/>
      <c r="AF202" s="128"/>
      <c r="AG202" s="128"/>
      <c r="AH202" s="128"/>
      <c r="AI202" s="128"/>
      <c r="AJ202" s="128"/>
      <c r="AK202" s="128"/>
      <c r="AL202" s="128"/>
      <c r="AM202" s="128"/>
      <c r="AN202" s="128"/>
      <c r="AO202" s="128"/>
      <c r="AP202" s="128"/>
      <c r="AQ202" s="128"/>
      <c r="AR202" s="128"/>
      <c r="AS202" s="128"/>
      <c r="AT202" s="128"/>
      <c r="AU202" s="128"/>
      <c r="AV202" s="128"/>
      <c r="AW202" s="128"/>
      <c r="AX202" s="128"/>
      <c r="AY202" s="128"/>
      <c r="AZ202" s="128"/>
      <c r="BA202" s="128"/>
      <c r="BB202" s="128"/>
      <c r="BC202" s="128"/>
      <c r="BD202" s="128"/>
      <c r="BE202" s="128"/>
      <c r="BF202" s="128"/>
      <c r="BG202" s="128"/>
      <c r="BH202" s="128"/>
      <c r="BI202" s="128"/>
      <c r="BJ202" s="128"/>
      <c r="BK202" s="128"/>
      <c r="BL202" s="128"/>
      <c r="BM202" s="128"/>
      <c r="BN202" s="128"/>
      <c r="BO202" s="128"/>
      <c r="BP202" s="128"/>
      <c r="BQ202" s="128"/>
      <c r="BR202" s="128"/>
      <c r="BS202" s="128"/>
      <c r="BT202" s="128"/>
      <c r="BU202" s="128"/>
      <c r="BV202" s="128"/>
      <c r="BW202" s="128"/>
      <c r="BX202" s="128"/>
      <c r="BY202" s="128"/>
      <c r="BZ202" s="128"/>
      <c r="CA202" s="128"/>
      <c r="CB202" s="128"/>
      <c r="CC202" s="128"/>
      <c r="CD202" s="128"/>
      <c r="CE202" s="128"/>
      <c r="CF202" s="128"/>
      <c r="CG202" s="128"/>
      <c r="CH202" s="128"/>
      <c r="CI202" s="128"/>
      <c r="CJ202" s="128"/>
      <c r="CK202" s="128"/>
      <c r="CL202" s="128"/>
      <c r="CM202" s="128"/>
      <c r="CN202" s="128"/>
      <c r="CO202" s="128"/>
      <c r="CP202" s="128"/>
      <c r="CQ202" s="128"/>
      <c r="CR202" s="128"/>
      <c r="CS202" s="128"/>
      <c r="CT202" s="128"/>
      <c r="CU202" s="128"/>
      <c r="CV202" s="128"/>
      <c r="CW202" s="128"/>
      <c r="CX202" s="128"/>
      <c r="CY202" s="128"/>
      <c r="CZ202" s="128"/>
      <c r="DA202" s="128"/>
      <c r="DB202" s="128"/>
      <c r="DC202" s="128"/>
      <c r="DD202" s="129"/>
    </row>
    <row r="203" spans="1:108" ht="33" customHeight="1">
      <c r="A203" s="25"/>
      <c r="B203" s="151" t="s">
        <v>183</v>
      </c>
      <c r="C203" s="151"/>
      <c r="D203" s="151"/>
      <c r="E203" s="151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  <c r="X203" s="151"/>
      <c r="Y203" s="151"/>
      <c r="Z203" s="151"/>
      <c r="AA203" s="151"/>
      <c r="AB203" s="151"/>
      <c r="AC203" s="151"/>
      <c r="AD203" s="151"/>
      <c r="AE203" s="151"/>
      <c r="AF203" s="151"/>
      <c r="AG203" s="151"/>
      <c r="AH203" s="151"/>
      <c r="AI203" s="151"/>
      <c r="AJ203" s="152"/>
      <c r="AK203" s="131"/>
      <c r="AL203" s="132"/>
      <c r="AM203" s="132"/>
      <c r="AN203" s="132"/>
      <c r="AO203" s="132"/>
      <c r="AP203" s="132"/>
      <c r="AQ203" s="132"/>
      <c r="AR203" s="132"/>
      <c r="AS203" s="132"/>
      <c r="AT203" s="132"/>
      <c r="AU203" s="132"/>
      <c r="AV203" s="132"/>
      <c r="AW203" s="132"/>
      <c r="AX203" s="133"/>
      <c r="AY203" s="127"/>
      <c r="AZ203" s="127"/>
      <c r="BA203" s="127"/>
      <c r="BB203" s="127"/>
      <c r="BC203" s="127"/>
      <c r="BD203" s="127"/>
      <c r="BE203" s="127"/>
      <c r="BF203" s="127"/>
      <c r="BG203" s="127"/>
      <c r="BH203" s="127"/>
      <c r="BI203" s="127"/>
      <c r="BJ203" s="127"/>
      <c r="BK203" s="127"/>
      <c r="BL203" s="127"/>
      <c r="BM203" s="127"/>
      <c r="BN203" s="127"/>
      <c r="BO203" s="127"/>
      <c r="BP203" s="127"/>
      <c r="BQ203" s="127"/>
      <c r="BR203" s="127"/>
      <c r="BS203" s="127"/>
      <c r="BT203" s="127"/>
      <c r="BU203" s="127"/>
      <c r="BV203" s="127"/>
      <c r="BW203" s="127"/>
      <c r="BX203" s="127"/>
      <c r="BY203" s="127"/>
      <c r="BZ203" s="127"/>
      <c r="CA203" s="127"/>
      <c r="CB203" s="127"/>
      <c r="CC203" s="127"/>
      <c r="CD203" s="127"/>
      <c r="CE203" s="127"/>
      <c r="CF203" s="127"/>
      <c r="CG203" s="127"/>
      <c r="CH203" s="127"/>
      <c r="CI203" s="127"/>
      <c r="CJ203" s="127"/>
      <c r="CK203" s="127"/>
      <c r="CL203" s="127"/>
      <c r="CM203" s="127"/>
      <c r="CN203" s="127"/>
      <c r="CO203" s="127"/>
      <c r="CP203" s="127"/>
      <c r="CQ203" s="127"/>
      <c r="CR203" s="127"/>
      <c r="CS203" s="127"/>
      <c r="CT203" s="127"/>
      <c r="CU203" s="127"/>
      <c r="CV203" s="127"/>
      <c r="CW203" s="127"/>
      <c r="CX203" s="127"/>
      <c r="CY203" s="127"/>
      <c r="CZ203" s="127"/>
      <c r="DA203" s="127"/>
      <c r="DB203" s="127"/>
      <c r="DC203" s="127"/>
      <c r="DD203" s="127"/>
    </row>
    <row r="204" spans="1:108" ht="33" customHeight="1">
      <c r="A204" s="25"/>
      <c r="B204" s="151" t="s">
        <v>184</v>
      </c>
      <c r="C204" s="151"/>
      <c r="D204" s="151"/>
      <c r="E204" s="151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  <c r="X204" s="151"/>
      <c r="Y204" s="151"/>
      <c r="Z204" s="151"/>
      <c r="AA204" s="151"/>
      <c r="AB204" s="151"/>
      <c r="AC204" s="151"/>
      <c r="AD204" s="151"/>
      <c r="AE204" s="151"/>
      <c r="AF204" s="151"/>
      <c r="AG204" s="151"/>
      <c r="AH204" s="151"/>
      <c r="AI204" s="151"/>
      <c r="AJ204" s="152"/>
      <c r="AK204" s="131"/>
      <c r="AL204" s="132"/>
      <c r="AM204" s="132"/>
      <c r="AN204" s="132"/>
      <c r="AO204" s="132"/>
      <c r="AP204" s="132"/>
      <c r="AQ204" s="132"/>
      <c r="AR204" s="132"/>
      <c r="AS204" s="132"/>
      <c r="AT204" s="132"/>
      <c r="AU204" s="132"/>
      <c r="AV204" s="132"/>
      <c r="AW204" s="132"/>
      <c r="AX204" s="133"/>
      <c r="AY204" s="127"/>
      <c r="AZ204" s="127"/>
      <c r="BA204" s="127"/>
      <c r="BB204" s="127"/>
      <c r="BC204" s="127"/>
      <c r="BD204" s="127"/>
      <c r="BE204" s="127"/>
      <c r="BF204" s="127"/>
      <c r="BG204" s="127"/>
      <c r="BH204" s="127"/>
      <c r="BI204" s="127"/>
      <c r="BJ204" s="127"/>
      <c r="BK204" s="127"/>
      <c r="BL204" s="127"/>
      <c r="BM204" s="127"/>
      <c r="BN204" s="127"/>
      <c r="BO204" s="127"/>
      <c r="BP204" s="127"/>
      <c r="BQ204" s="127"/>
      <c r="BR204" s="127"/>
      <c r="BS204" s="127"/>
      <c r="BT204" s="127"/>
      <c r="BU204" s="127"/>
      <c r="BV204" s="127"/>
      <c r="BW204" s="127"/>
      <c r="BX204" s="127"/>
      <c r="BY204" s="127"/>
      <c r="BZ204" s="127"/>
      <c r="CA204" s="127"/>
      <c r="CB204" s="127"/>
      <c r="CC204" s="127"/>
      <c r="CD204" s="127"/>
      <c r="CE204" s="127"/>
      <c r="CF204" s="127"/>
      <c r="CG204" s="127"/>
      <c r="CH204" s="127"/>
      <c r="CI204" s="127"/>
      <c r="CJ204" s="127"/>
      <c r="CK204" s="127"/>
      <c r="CL204" s="127"/>
      <c r="CM204" s="127"/>
      <c r="CN204" s="127"/>
      <c r="CO204" s="127"/>
      <c r="CP204" s="127"/>
      <c r="CQ204" s="127"/>
      <c r="CR204" s="127"/>
      <c r="CS204" s="127"/>
      <c r="CT204" s="127"/>
      <c r="CU204" s="127"/>
      <c r="CV204" s="127"/>
      <c r="CW204" s="127"/>
      <c r="CX204" s="127"/>
      <c r="CY204" s="127"/>
      <c r="CZ204" s="127"/>
      <c r="DA204" s="127"/>
      <c r="DB204" s="127"/>
      <c r="DC204" s="127"/>
      <c r="DD204" s="127"/>
    </row>
    <row r="205" spans="1:108" ht="96.75" customHeight="1">
      <c r="A205" s="126"/>
      <c r="B205" s="126"/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126"/>
      <c r="U205" s="126"/>
      <c r="V205" s="126"/>
      <c r="W205" s="126"/>
      <c r="X205" s="126"/>
      <c r="Y205" s="126"/>
      <c r="Z205" s="126"/>
      <c r="AA205" s="126"/>
      <c r="AB205" s="126"/>
      <c r="AC205" s="126"/>
      <c r="AD205" s="126"/>
      <c r="AE205" s="126"/>
      <c r="AF205" s="126"/>
      <c r="AG205" s="126"/>
      <c r="AH205" s="126"/>
      <c r="AI205" s="126"/>
      <c r="AJ205" s="126"/>
      <c r="AK205" s="126" t="s">
        <v>103</v>
      </c>
      <c r="AL205" s="126"/>
      <c r="AM205" s="126"/>
      <c r="AN205" s="126"/>
      <c r="AO205" s="126"/>
      <c r="AP205" s="126"/>
      <c r="AQ205" s="126"/>
      <c r="AR205" s="126"/>
      <c r="AS205" s="126"/>
      <c r="AT205" s="126"/>
      <c r="AU205" s="126"/>
      <c r="AV205" s="126"/>
      <c r="AW205" s="126"/>
      <c r="AX205" s="126"/>
      <c r="AY205" s="126" t="s">
        <v>104</v>
      </c>
      <c r="AZ205" s="126"/>
      <c r="BA205" s="126"/>
      <c r="BB205" s="126"/>
      <c r="BC205" s="126"/>
      <c r="BD205" s="126"/>
      <c r="BE205" s="126"/>
      <c r="BF205" s="126"/>
      <c r="BG205" s="126"/>
      <c r="BH205" s="126"/>
      <c r="BI205" s="126"/>
      <c r="BJ205" s="126" t="s">
        <v>105</v>
      </c>
      <c r="BK205" s="126"/>
      <c r="BL205" s="126"/>
      <c r="BM205" s="126"/>
      <c r="BN205" s="126"/>
      <c r="BO205" s="126"/>
      <c r="BP205" s="126"/>
      <c r="BQ205" s="126"/>
      <c r="BR205" s="126"/>
      <c r="BS205" s="126"/>
      <c r="BT205" s="126"/>
      <c r="BU205" s="126"/>
      <c r="BV205" s="126"/>
      <c r="BW205" s="126"/>
      <c r="BX205" s="126"/>
      <c r="BY205" s="126" t="s">
        <v>106</v>
      </c>
      <c r="BZ205" s="126"/>
      <c r="CA205" s="126"/>
      <c r="CB205" s="126"/>
      <c r="CC205" s="126"/>
      <c r="CD205" s="126"/>
      <c r="CE205" s="126"/>
      <c r="CF205" s="126"/>
      <c r="CG205" s="126"/>
      <c r="CH205" s="126"/>
      <c r="CI205" s="126"/>
      <c r="CJ205" s="126"/>
      <c r="CK205" s="126"/>
      <c r="CL205" s="126"/>
      <c r="CM205" s="126" t="s">
        <v>107</v>
      </c>
      <c r="CN205" s="126"/>
      <c r="CO205" s="126"/>
      <c r="CP205" s="126"/>
      <c r="CQ205" s="126"/>
      <c r="CR205" s="126"/>
      <c r="CS205" s="126"/>
      <c r="CT205" s="126"/>
      <c r="CU205" s="126"/>
      <c r="CV205" s="126"/>
      <c r="CW205" s="126"/>
      <c r="CX205" s="126"/>
      <c r="CY205" s="126"/>
      <c r="CZ205" s="126"/>
      <c r="DA205" s="126"/>
      <c r="DB205" s="126"/>
      <c r="DC205" s="126"/>
      <c r="DD205" s="126"/>
    </row>
    <row r="206" spans="1:108" ht="48" customHeight="1">
      <c r="A206" s="25"/>
      <c r="B206" s="151" t="s">
        <v>185</v>
      </c>
      <c r="C206" s="151"/>
      <c r="D206" s="151"/>
      <c r="E206" s="151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T206" s="151"/>
      <c r="U206" s="151"/>
      <c r="V206" s="151"/>
      <c r="W206" s="151"/>
      <c r="X206" s="151"/>
      <c r="Y206" s="151"/>
      <c r="Z206" s="151"/>
      <c r="AA206" s="151"/>
      <c r="AB206" s="151"/>
      <c r="AC206" s="151"/>
      <c r="AD206" s="151"/>
      <c r="AE206" s="151"/>
      <c r="AF206" s="151"/>
      <c r="AG206" s="151"/>
      <c r="AH206" s="151"/>
      <c r="AI206" s="151"/>
      <c r="AJ206" s="152"/>
      <c r="AK206" s="131"/>
      <c r="AL206" s="132"/>
      <c r="AM206" s="132"/>
      <c r="AN206" s="132"/>
      <c r="AO206" s="132"/>
      <c r="AP206" s="132"/>
      <c r="AQ206" s="132"/>
      <c r="AR206" s="132"/>
      <c r="AS206" s="132"/>
      <c r="AT206" s="132"/>
      <c r="AU206" s="132"/>
      <c r="AV206" s="132"/>
      <c r="AW206" s="132"/>
      <c r="AX206" s="133"/>
      <c r="AY206" s="127"/>
      <c r="AZ206" s="127"/>
      <c r="BA206" s="127"/>
      <c r="BB206" s="127"/>
      <c r="BC206" s="127"/>
      <c r="BD206" s="127"/>
      <c r="BE206" s="127"/>
      <c r="BF206" s="127"/>
      <c r="BG206" s="127"/>
      <c r="BH206" s="127"/>
      <c r="BI206" s="127"/>
      <c r="BJ206" s="127"/>
      <c r="BK206" s="127"/>
      <c r="BL206" s="127"/>
      <c r="BM206" s="127"/>
      <c r="BN206" s="127"/>
      <c r="BO206" s="127"/>
      <c r="BP206" s="127"/>
      <c r="BQ206" s="127"/>
      <c r="BR206" s="127"/>
      <c r="BS206" s="127"/>
      <c r="BT206" s="127"/>
      <c r="BU206" s="127"/>
      <c r="BV206" s="127"/>
      <c r="BW206" s="127"/>
      <c r="BX206" s="127"/>
      <c r="BY206" s="127"/>
      <c r="BZ206" s="127"/>
      <c r="CA206" s="127"/>
      <c r="CB206" s="127"/>
      <c r="CC206" s="127"/>
      <c r="CD206" s="127"/>
      <c r="CE206" s="127"/>
      <c r="CF206" s="127"/>
      <c r="CG206" s="127"/>
      <c r="CH206" s="127"/>
      <c r="CI206" s="127"/>
      <c r="CJ206" s="127"/>
      <c r="CK206" s="127"/>
      <c r="CL206" s="127"/>
      <c r="CM206" s="127"/>
      <c r="CN206" s="127"/>
      <c r="CO206" s="127"/>
      <c r="CP206" s="127"/>
      <c r="CQ206" s="127"/>
      <c r="CR206" s="127"/>
      <c r="CS206" s="127"/>
      <c r="CT206" s="127"/>
      <c r="CU206" s="127"/>
      <c r="CV206" s="127"/>
      <c r="CW206" s="127"/>
      <c r="CX206" s="127"/>
      <c r="CY206" s="127"/>
      <c r="CZ206" s="127"/>
      <c r="DA206" s="127"/>
      <c r="DB206" s="127"/>
      <c r="DC206" s="127"/>
      <c r="DD206" s="127"/>
    </row>
    <row r="207" spans="1:108" ht="33" customHeight="1">
      <c r="A207" s="25"/>
      <c r="B207" s="151" t="s">
        <v>186</v>
      </c>
      <c r="C207" s="151"/>
      <c r="D207" s="151"/>
      <c r="E207" s="151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151"/>
      <c r="U207" s="151"/>
      <c r="V207" s="151"/>
      <c r="W207" s="151"/>
      <c r="X207" s="151"/>
      <c r="Y207" s="151"/>
      <c r="Z207" s="151"/>
      <c r="AA207" s="151"/>
      <c r="AB207" s="151"/>
      <c r="AC207" s="151"/>
      <c r="AD207" s="151"/>
      <c r="AE207" s="151"/>
      <c r="AF207" s="151"/>
      <c r="AG207" s="151"/>
      <c r="AH207" s="151"/>
      <c r="AI207" s="151"/>
      <c r="AJ207" s="152"/>
      <c r="AK207" s="131"/>
      <c r="AL207" s="132"/>
      <c r="AM207" s="132"/>
      <c r="AN207" s="132"/>
      <c r="AO207" s="132"/>
      <c r="AP207" s="132"/>
      <c r="AQ207" s="132"/>
      <c r="AR207" s="132"/>
      <c r="AS207" s="132"/>
      <c r="AT207" s="132"/>
      <c r="AU207" s="132"/>
      <c r="AV207" s="132"/>
      <c r="AW207" s="132"/>
      <c r="AX207" s="133"/>
      <c r="AY207" s="127"/>
      <c r="AZ207" s="127"/>
      <c r="BA207" s="127"/>
      <c r="BB207" s="127"/>
      <c r="BC207" s="127"/>
      <c r="BD207" s="127"/>
      <c r="BE207" s="127"/>
      <c r="BF207" s="127"/>
      <c r="BG207" s="127"/>
      <c r="BH207" s="127"/>
      <c r="BI207" s="127"/>
      <c r="BJ207" s="127"/>
      <c r="BK207" s="127"/>
      <c r="BL207" s="127"/>
      <c r="BM207" s="127"/>
      <c r="BN207" s="127"/>
      <c r="BO207" s="127"/>
      <c r="BP207" s="127"/>
      <c r="BQ207" s="127"/>
      <c r="BR207" s="127"/>
      <c r="BS207" s="127"/>
      <c r="BT207" s="127"/>
      <c r="BU207" s="127"/>
      <c r="BV207" s="127"/>
      <c r="BW207" s="127"/>
      <c r="BX207" s="127"/>
      <c r="BY207" s="127"/>
      <c r="BZ207" s="127"/>
      <c r="CA207" s="127"/>
      <c r="CB207" s="127"/>
      <c r="CC207" s="127"/>
      <c r="CD207" s="127"/>
      <c r="CE207" s="127"/>
      <c r="CF207" s="127"/>
      <c r="CG207" s="127"/>
      <c r="CH207" s="127"/>
      <c r="CI207" s="127"/>
      <c r="CJ207" s="127"/>
      <c r="CK207" s="127"/>
      <c r="CL207" s="127"/>
      <c r="CM207" s="127"/>
      <c r="CN207" s="127"/>
      <c r="CO207" s="127"/>
      <c r="CP207" s="127"/>
      <c r="CQ207" s="127"/>
      <c r="CR207" s="127"/>
      <c r="CS207" s="127"/>
      <c r="CT207" s="127"/>
      <c r="CU207" s="127"/>
      <c r="CV207" s="127"/>
      <c r="CW207" s="127"/>
      <c r="CX207" s="127"/>
      <c r="CY207" s="127"/>
      <c r="CZ207" s="127"/>
      <c r="DA207" s="127"/>
      <c r="DB207" s="127"/>
      <c r="DC207" s="127"/>
      <c r="DD207" s="127"/>
    </row>
    <row r="208" spans="1:108" ht="33" customHeight="1">
      <c r="A208" s="25"/>
      <c r="B208" s="151" t="s">
        <v>187</v>
      </c>
      <c r="C208" s="151"/>
      <c r="D208" s="151"/>
      <c r="E208" s="151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  <c r="S208" s="151"/>
      <c r="T208" s="151"/>
      <c r="U208" s="151"/>
      <c r="V208" s="151"/>
      <c r="W208" s="151"/>
      <c r="X208" s="151"/>
      <c r="Y208" s="151"/>
      <c r="Z208" s="151"/>
      <c r="AA208" s="151"/>
      <c r="AB208" s="151"/>
      <c r="AC208" s="151"/>
      <c r="AD208" s="151"/>
      <c r="AE208" s="151"/>
      <c r="AF208" s="151"/>
      <c r="AG208" s="151"/>
      <c r="AH208" s="151"/>
      <c r="AI208" s="151"/>
      <c r="AJ208" s="152"/>
      <c r="AK208" s="131"/>
      <c r="AL208" s="132"/>
      <c r="AM208" s="132"/>
      <c r="AN208" s="132"/>
      <c r="AO208" s="132"/>
      <c r="AP208" s="132"/>
      <c r="AQ208" s="132"/>
      <c r="AR208" s="132"/>
      <c r="AS208" s="132"/>
      <c r="AT208" s="132"/>
      <c r="AU208" s="132"/>
      <c r="AV208" s="132"/>
      <c r="AW208" s="132"/>
      <c r="AX208" s="133"/>
      <c r="AY208" s="127"/>
      <c r="AZ208" s="127"/>
      <c r="BA208" s="127"/>
      <c r="BB208" s="127"/>
      <c r="BC208" s="127"/>
      <c r="BD208" s="127"/>
      <c r="BE208" s="127"/>
      <c r="BF208" s="127"/>
      <c r="BG208" s="127"/>
      <c r="BH208" s="127"/>
      <c r="BI208" s="127"/>
      <c r="BJ208" s="127"/>
      <c r="BK208" s="127"/>
      <c r="BL208" s="127"/>
      <c r="BM208" s="127"/>
      <c r="BN208" s="127"/>
      <c r="BO208" s="127"/>
      <c r="BP208" s="127"/>
      <c r="BQ208" s="127"/>
      <c r="BR208" s="127"/>
      <c r="BS208" s="127"/>
      <c r="BT208" s="127"/>
      <c r="BU208" s="127"/>
      <c r="BV208" s="127"/>
      <c r="BW208" s="127"/>
      <c r="BX208" s="127"/>
      <c r="BY208" s="127"/>
      <c r="BZ208" s="127"/>
      <c r="CA208" s="127"/>
      <c r="CB208" s="127"/>
      <c r="CC208" s="127"/>
      <c r="CD208" s="127"/>
      <c r="CE208" s="127"/>
      <c r="CF208" s="127"/>
      <c r="CG208" s="127"/>
      <c r="CH208" s="127"/>
      <c r="CI208" s="127"/>
      <c r="CJ208" s="127"/>
      <c r="CK208" s="127"/>
      <c r="CL208" s="127"/>
      <c r="CM208" s="127"/>
      <c r="CN208" s="127"/>
      <c r="CO208" s="127"/>
      <c r="CP208" s="127"/>
      <c r="CQ208" s="127"/>
      <c r="CR208" s="127"/>
      <c r="CS208" s="127"/>
      <c r="CT208" s="127"/>
      <c r="CU208" s="127"/>
      <c r="CV208" s="127"/>
      <c r="CW208" s="127"/>
      <c r="CX208" s="127"/>
      <c r="CY208" s="127"/>
      <c r="CZ208" s="127"/>
      <c r="DA208" s="127"/>
      <c r="DB208" s="127"/>
      <c r="DC208" s="127"/>
      <c r="DD208" s="127"/>
    </row>
    <row r="209" spans="1:108" ht="63.75" customHeight="1">
      <c r="A209" s="25"/>
      <c r="B209" s="151" t="s">
        <v>188</v>
      </c>
      <c r="C209" s="151"/>
      <c r="D209" s="151"/>
      <c r="E209" s="151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  <c r="S209" s="151"/>
      <c r="T209" s="151"/>
      <c r="U209" s="151"/>
      <c r="V209" s="151"/>
      <c r="W209" s="151"/>
      <c r="X209" s="151"/>
      <c r="Y209" s="151"/>
      <c r="Z209" s="151"/>
      <c r="AA209" s="151"/>
      <c r="AB209" s="151"/>
      <c r="AC209" s="151"/>
      <c r="AD209" s="151"/>
      <c r="AE209" s="151"/>
      <c r="AF209" s="151"/>
      <c r="AG209" s="151"/>
      <c r="AH209" s="151"/>
      <c r="AI209" s="151"/>
      <c r="AJ209" s="152"/>
      <c r="AK209" s="131"/>
      <c r="AL209" s="132"/>
      <c r="AM209" s="132"/>
      <c r="AN209" s="132"/>
      <c r="AO209" s="132"/>
      <c r="AP209" s="132"/>
      <c r="AQ209" s="132"/>
      <c r="AR209" s="132"/>
      <c r="AS209" s="132"/>
      <c r="AT209" s="132"/>
      <c r="AU209" s="132"/>
      <c r="AV209" s="132"/>
      <c r="AW209" s="132"/>
      <c r="AX209" s="133"/>
      <c r="AY209" s="127"/>
      <c r="AZ209" s="127"/>
      <c r="BA209" s="127"/>
      <c r="BB209" s="127"/>
      <c r="BC209" s="127"/>
      <c r="BD209" s="127"/>
      <c r="BE209" s="127"/>
      <c r="BF209" s="127"/>
      <c r="BG209" s="127"/>
      <c r="BH209" s="127"/>
      <c r="BI209" s="127"/>
      <c r="BJ209" s="127"/>
      <c r="BK209" s="127"/>
      <c r="BL209" s="127"/>
      <c r="BM209" s="127"/>
      <c r="BN209" s="127"/>
      <c r="BO209" s="127"/>
      <c r="BP209" s="127"/>
      <c r="BQ209" s="127"/>
      <c r="BR209" s="127"/>
      <c r="BS209" s="127"/>
      <c r="BT209" s="127"/>
      <c r="BU209" s="127"/>
      <c r="BV209" s="127"/>
      <c r="BW209" s="127"/>
      <c r="BX209" s="127"/>
      <c r="BY209" s="127"/>
      <c r="BZ209" s="127"/>
      <c r="CA209" s="127"/>
      <c r="CB209" s="127"/>
      <c r="CC209" s="127"/>
      <c r="CD209" s="127"/>
      <c r="CE209" s="127"/>
      <c r="CF209" s="127"/>
      <c r="CG209" s="127"/>
      <c r="CH209" s="127"/>
      <c r="CI209" s="127"/>
      <c r="CJ209" s="127"/>
      <c r="CK209" s="127"/>
      <c r="CL209" s="127"/>
      <c r="CM209" s="127"/>
      <c r="CN209" s="127"/>
      <c r="CO209" s="127"/>
      <c r="CP209" s="127"/>
      <c r="CQ209" s="127"/>
      <c r="CR209" s="127"/>
      <c r="CS209" s="127"/>
      <c r="CT209" s="127"/>
      <c r="CU209" s="127"/>
      <c r="CV209" s="127"/>
      <c r="CW209" s="127"/>
      <c r="CX209" s="127"/>
      <c r="CY209" s="127"/>
      <c r="CZ209" s="127"/>
      <c r="DA209" s="127"/>
      <c r="DB209" s="127"/>
      <c r="DC209" s="127"/>
      <c r="DD209" s="127"/>
    </row>
    <row r="210" spans="1:108" ht="48" customHeight="1">
      <c r="A210" s="25"/>
      <c r="B210" s="151" t="s">
        <v>189</v>
      </c>
      <c r="C210" s="151"/>
      <c r="D210" s="151"/>
      <c r="E210" s="151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  <c r="S210" s="151"/>
      <c r="T210" s="151"/>
      <c r="U210" s="151"/>
      <c r="V210" s="151"/>
      <c r="W210" s="151"/>
      <c r="X210" s="151"/>
      <c r="Y210" s="151"/>
      <c r="Z210" s="151"/>
      <c r="AA210" s="151"/>
      <c r="AB210" s="151"/>
      <c r="AC210" s="151"/>
      <c r="AD210" s="151"/>
      <c r="AE210" s="151"/>
      <c r="AF210" s="151"/>
      <c r="AG210" s="151"/>
      <c r="AH210" s="151"/>
      <c r="AI210" s="151"/>
      <c r="AJ210" s="152"/>
      <c r="AK210" s="131"/>
      <c r="AL210" s="132"/>
      <c r="AM210" s="132"/>
      <c r="AN210" s="132"/>
      <c r="AO210" s="132"/>
      <c r="AP210" s="132"/>
      <c r="AQ210" s="132"/>
      <c r="AR210" s="132"/>
      <c r="AS210" s="132"/>
      <c r="AT210" s="132"/>
      <c r="AU210" s="132"/>
      <c r="AV210" s="132"/>
      <c r="AW210" s="132"/>
      <c r="AX210" s="133"/>
      <c r="AY210" s="127"/>
      <c r="AZ210" s="127"/>
      <c r="BA210" s="127"/>
      <c r="BB210" s="127"/>
      <c r="BC210" s="127"/>
      <c r="BD210" s="127"/>
      <c r="BE210" s="127"/>
      <c r="BF210" s="127"/>
      <c r="BG210" s="127"/>
      <c r="BH210" s="127"/>
      <c r="BI210" s="127"/>
      <c r="BJ210" s="127"/>
      <c r="BK210" s="127"/>
      <c r="BL210" s="127"/>
      <c r="BM210" s="127"/>
      <c r="BN210" s="127"/>
      <c r="BO210" s="127"/>
      <c r="BP210" s="127"/>
      <c r="BQ210" s="127"/>
      <c r="BR210" s="127"/>
      <c r="BS210" s="127"/>
      <c r="BT210" s="127"/>
      <c r="BU210" s="127"/>
      <c r="BV210" s="127"/>
      <c r="BW210" s="127"/>
      <c r="BX210" s="127"/>
      <c r="BY210" s="127"/>
      <c r="BZ210" s="127"/>
      <c r="CA210" s="127"/>
      <c r="CB210" s="127"/>
      <c r="CC210" s="127"/>
      <c r="CD210" s="127"/>
      <c r="CE210" s="127"/>
      <c r="CF210" s="127"/>
      <c r="CG210" s="127"/>
      <c r="CH210" s="127"/>
      <c r="CI210" s="127"/>
      <c r="CJ210" s="127"/>
      <c r="CK210" s="127"/>
      <c r="CL210" s="127"/>
      <c r="CM210" s="127"/>
      <c r="CN210" s="127"/>
      <c r="CO210" s="127"/>
      <c r="CP210" s="127"/>
      <c r="CQ210" s="127"/>
      <c r="CR210" s="127"/>
      <c r="CS210" s="127"/>
      <c r="CT210" s="127"/>
      <c r="CU210" s="127"/>
      <c r="CV210" s="127"/>
      <c r="CW210" s="127"/>
      <c r="CX210" s="127"/>
      <c r="CY210" s="127"/>
      <c r="CZ210" s="127"/>
      <c r="DA210" s="127"/>
      <c r="DB210" s="127"/>
      <c r="DC210" s="127"/>
      <c r="DD210" s="127"/>
    </row>
    <row r="211" spans="1:108" ht="33" customHeight="1">
      <c r="A211" s="25"/>
      <c r="B211" s="151" t="s">
        <v>190</v>
      </c>
      <c r="C211" s="151"/>
      <c r="D211" s="151"/>
      <c r="E211" s="151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T211" s="151"/>
      <c r="U211" s="151"/>
      <c r="V211" s="151"/>
      <c r="W211" s="151"/>
      <c r="X211" s="151"/>
      <c r="Y211" s="151"/>
      <c r="Z211" s="151"/>
      <c r="AA211" s="151"/>
      <c r="AB211" s="151"/>
      <c r="AC211" s="151"/>
      <c r="AD211" s="151"/>
      <c r="AE211" s="151"/>
      <c r="AF211" s="151"/>
      <c r="AG211" s="151"/>
      <c r="AH211" s="151"/>
      <c r="AI211" s="151"/>
      <c r="AJ211" s="152"/>
      <c r="AK211" s="131"/>
      <c r="AL211" s="132"/>
      <c r="AM211" s="132"/>
      <c r="AN211" s="132"/>
      <c r="AO211" s="132"/>
      <c r="AP211" s="132"/>
      <c r="AQ211" s="132"/>
      <c r="AR211" s="132"/>
      <c r="AS211" s="132"/>
      <c r="AT211" s="132"/>
      <c r="AU211" s="132"/>
      <c r="AV211" s="132"/>
      <c r="AW211" s="132"/>
      <c r="AX211" s="133"/>
      <c r="AY211" s="127"/>
      <c r="AZ211" s="127"/>
      <c r="BA211" s="127"/>
      <c r="BB211" s="127"/>
      <c r="BC211" s="127"/>
      <c r="BD211" s="127"/>
      <c r="BE211" s="127"/>
      <c r="BF211" s="127"/>
      <c r="BG211" s="127"/>
      <c r="BH211" s="127"/>
      <c r="BI211" s="127"/>
      <c r="BJ211" s="127"/>
      <c r="BK211" s="127"/>
      <c r="BL211" s="127"/>
      <c r="BM211" s="127"/>
      <c r="BN211" s="127"/>
      <c r="BO211" s="127"/>
      <c r="BP211" s="127"/>
      <c r="BQ211" s="127"/>
      <c r="BR211" s="127"/>
      <c r="BS211" s="127"/>
      <c r="BT211" s="127"/>
      <c r="BU211" s="127"/>
      <c r="BV211" s="127"/>
      <c r="BW211" s="127"/>
      <c r="BX211" s="127"/>
      <c r="BY211" s="127"/>
      <c r="BZ211" s="127"/>
      <c r="CA211" s="127"/>
      <c r="CB211" s="127"/>
      <c r="CC211" s="127"/>
      <c r="CD211" s="127"/>
      <c r="CE211" s="127"/>
      <c r="CF211" s="127"/>
      <c r="CG211" s="127"/>
      <c r="CH211" s="127"/>
      <c r="CI211" s="127"/>
      <c r="CJ211" s="127"/>
      <c r="CK211" s="127"/>
      <c r="CL211" s="127"/>
      <c r="CM211" s="127"/>
      <c r="CN211" s="127"/>
      <c r="CO211" s="127"/>
      <c r="CP211" s="127"/>
      <c r="CQ211" s="127"/>
      <c r="CR211" s="127"/>
      <c r="CS211" s="127"/>
      <c r="CT211" s="127"/>
      <c r="CU211" s="127"/>
      <c r="CV211" s="127"/>
      <c r="CW211" s="127"/>
      <c r="CX211" s="127"/>
      <c r="CY211" s="127"/>
      <c r="CZ211" s="127"/>
      <c r="DA211" s="127"/>
      <c r="DB211" s="127"/>
      <c r="DC211" s="127"/>
      <c r="DD211" s="127"/>
    </row>
    <row r="212" spans="1:108" ht="33" customHeight="1">
      <c r="A212" s="25"/>
      <c r="B212" s="151" t="s">
        <v>191</v>
      </c>
      <c r="C212" s="151"/>
      <c r="D212" s="151"/>
      <c r="E212" s="151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T212" s="151"/>
      <c r="U212" s="151"/>
      <c r="V212" s="151"/>
      <c r="W212" s="151"/>
      <c r="X212" s="151"/>
      <c r="Y212" s="151"/>
      <c r="Z212" s="151"/>
      <c r="AA212" s="151"/>
      <c r="AB212" s="151"/>
      <c r="AC212" s="151"/>
      <c r="AD212" s="151"/>
      <c r="AE212" s="151"/>
      <c r="AF212" s="151"/>
      <c r="AG212" s="151"/>
      <c r="AH212" s="151"/>
      <c r="AI212" s="151"/>
      <c r="AJ212" s="152"/>
      <c r="AK212" s="131"/>
      <c r="AL212" s="132"/>
      <c r="AM212" s="132"/>
      <c r="AN212" s="132"/>
      <c r="AO212" s="132"/>
      <c r="AP212" s="132"/>
      <c r="AQ212" s="132"/>
      <c r="AR212" s="132"/>
      <c r="AS212" s="132"/>
      <c r="AT212" s="132"/>
      <c r="AU212" s="132"/>
      <c r="AV212" s="132"/>
      <c r="AW212" s="132"/>
      <c r="AX212" s="133"/>
      <c r="AY212" s="127"/>
      <c r="AZ212" s="127"/>
      <c r="BA212" s="127"/>
      <c r="BB212" s="127"/>
      <c r="BC212" s="127"/>
      <c r="BD212" s="127"/>
      <c r="BE212" s="127"/>
      <c r="BF212" s="127"/>
      <c r="BG212" s="127"/>
      <c r="BH212" s="127"/>
      <c r="BI212" s="127"/>
      <c r="BJ212" s="127"/>
      <c r="BK212" s="127"/>
      <c r="BL212" s="127"/>
      <c r="BM212" s="127"/>
      <c r="BN212" s="127"/>
      <c r="BO212" s="127"/>
      <c r="BP212" s="127"/>
      <c r="BQ212" s="127"/>
      <c r="BR212" s="127"/>
      <c r="BS212" s="127"/>
      <c r="BT212" s="127"/>
      <c r="BU212" s="127"/>
      <c r="BV212" s="127"/>
      <c r="BW212" s="127"/>
      <c r="BX212" s="127"/>
      <c r="BY212" s="127"/>
      <c r="BZ212" s="127"/>
      <c r="CA212" s="127"/>
      <c r="CB212" s="127"/>
      <c r="CC212" s="127"/>
      <c r="CD212" s="127"/>
      <c r="CE212" s="127"/>
      <c r="CF212" s="127"/>
      <c r="CG212" s="127"/>
      <c r="CH212" s="127"/>
      <c r="CI212" s="127"/>
      <c r="CJ212" s="127"/>
      <c r="CK212" s="127"/>
      <c r="CL212" s="127"/>
      <c r="CM212" s="127"/>
      <c r="CN212" s="127"/>
      <c r="CO212" s="127"/>
      <c r="CP212" s="127"/>
      <c r="CQ212" s="127"/>
      <c r="CR212" s="127"/>
      <c r="CS212" s="127"/>
      <c r="CT212" s="127"/>
      <c r="CU212" s="127"/>
      <c r="CV212" s="127"/>
      <c r="CW212" s="127"/>
      <c r="CX212" s="127"/>
      <c r="CY212" s="127"/>
      <c r="CZ212" s="127"/>
      <c r="DA212" s="127"/>
      <c r="DB212" s="127"/>
      <c r="DC212" s="127"/>
      <c r="DD212" s="127"/>
    </row>
    <row r="213" spans="1:108" ht="48" customHeight="1">
      <c r="A213" s="25"/>
      <c r="B213" s="151" t="s">
        <v>192</v>
      </c>
      <c r="C213" s="151"/>
      <c r="D213" s="151"/>
      <c r="E213" s="151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T213" s="151"/>
      <c r="U213" s="151"/>
      <c r="V213" s="151"/>
      <c r="W213" s="151"/>
      <c r="X213" s="151"/>
      <c r="Y213" s="151"/>
      <c r="Z213" s="151"/>
      <c r="AA213" s="151"/>
      <c r="AB213" s="151"/>
      <c r="AC213" s="151"/>
      <c r="AD213" s="151"/>
      <c r="AE213" s="151"/>
      <c r="AF213" s="151"/>
      <c r="AG213" s="151"/>
      <c r="AH213" s="151"/>
      <c r="AI213" s="151"/>
      <c r="AJ213" s="152"/>
      <c r="AK213" s="131"/>
      <c r="AL213" s="132"/>
      <c r="AM213" s="132"/>
      <c r="AN213" s="132"/>
      <c r="AO213" s="132"/>
      <c r="AP213" s="132"/>
      <c r="AQ213" s="132"/>
      <c r="AR213" s="132"/>
      <c r="AS213" s="132"/>
      <c r="AT213" s="132"/>
      <c r="AU213" s="132"/>
      <c r="AV213" s="132"/>
      <c r="AW213" s="132"/>
      <c r="AX213" s="133"/>
      <c r="AY213" s="127"/>
      <c r="AZ213" s="127"/>
      <c r="BA213" s="127"/>
      <c r="BB213" s="127"/>
      <c r="BC213" s="127"/>
      <c r="BD213" s="127"/>
      <c r="BE213" s="127"/>
      <c r="BF213" s="127"/>
      <c r="BG213" s="127"/>
      <c r="BH213" s="127"/>
      <c r="BI213" s="127"/>
      <c r="BJ213" s="127"/>
      <c r="BK213" s="127"/>
      <c r="BL213" s="127"/>
      <c r="BM213" s="127"/>
      <c r="BN213" s="127"/>
      <c r="BO213" s="127"/>
      <c r="BP213" s="127"/>
      <c r="BQ213" s="127"/>
      <c r="BR213" s="127"/>
      <c r="BS213" s="127"/>
      <c r="BT213" s="127"/>
      <c r="BU213" s="127"/>
      <c r="BV213" s="127"/>
      <c r="BW213" s="127"/>
      <c r="BX213" s="127"/>
      <c r="BY213" s="127"/>
      <c r="BZ213" s="127"/>
      <c r="CA213" s="127"/>
      <c r="CB213" s="127"/>
      <c r="CC213" s="127"/>
      <c r="CD213" s="127"/>
      <c r="CE213" s="127"/>
      <c r="CF213" s="127"/>
      <c r="CG213" s="127"/>
      <c r="CH213" s="127"/>
      <c r="CI213" s="127"/>
      <c r="CJ213" s="127"/>
      <c r="CK213" s="127"/>
      <c r="CL213" s="127"/>
      <c r="CM213" s="127"/>
      <c r="CN213" s="127"/>
      <c r="CO213" s="127"/>
      <c r="CP213" s="127"/>
      <c r="CQ213" s="127"/>
      <c r="CR213" s="127"/>
      <c r="CS213" s="127"/>
      <c r="CT213" s="127"/>
      <c r="CU213" s="127"/>
      <c r="CV213" s="127"/>
      <c r="CW213" s="127"/>
      <c r="CX213" s="127"/>
      <c r="CY213" s="127"/>
      <c r="CZ213" s="127"/>
      <c r="DA213" s="127"/>
      <c r="DB213" s="127"/>
      <c r="DC213" s="127"/>
      <c r="DD213" s="127"/>
    </row>
    <row r="214" spans="1:108" ht="33" customHeight="1">
      <c r="A214" s="25"/>
      <c r="B214" s="151" t="s">
        <v>193</v>
      </c>
      <c r="C214" s="151"/>
      <c r="D214" s="151"/>
      <c r="E214" s="151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T214" s="151"/>
      <c r="U214" s="151"/>
      <c r="V214" s="151"/>
      <c r="W214" s="151"/>
      <c r="X214" s="151"/>
      <c r="Y214" s="151"/>
      <c r="Z214" s="151"/>
      <c r="AA214" s="151"/>
      <c r="AB214" s="151"/>
      <c r="AC214" s="151"/>
      <c r="AD214" s="151"/>
      <c r="AE214" s="151"/>
      <c r="AF214" s="151"/>
      <c r="AG214" s="151"/>
      <c r="AH214" s="151"/>
      <c r="AI214" s="151"/>
      <c r="AJ214" s="152"/>
      <c r="AK214" s="131"/>
      <c r="AL214" s="132"/>
      <c r="AM214" s="132"/>
      <c r="AN214" s="132"/>
      <c r="AO214" s="132"/>
      <c r="AP214" s="132"/>
      <c r="AQ214" s="132"/>
      <c r="AR214" s="132"/>
      <c r="AS214" s="132"/>
      <c r="AT214" s="132"/>
      <c r="AU214" s="132"/>
      <c r="AV214" s="132"/>
      <c r="AW214" s="132"/>
      <c r="AX214" s="133"/>
      <c r="AY214" s="127"/>
      <c r="AZ214" s="127"/>
      <c r="BA214" s="127"/>
      <c r="BB214" s="127"/>
      <c r="BC214" s="127"/>
      <c r="BD214" s="127"/>
      <c r="BE214" s="127"/>
      <c r="BF214" s="127"/>
      <c r="BG214" s="127"/>
      <c r="BH214" s="127"/>
      <c r="BI214" s="127"/>
      <c r="BJ214" s="127"/>
      <c r="BK214" s="127"/>
      <c r="BL214" s="127"/>
      <c r="BM214" s="127"/>
      <c r="BN214" s="127"/>
      <c r="BO214" s="127"/>
      <c r="BP214" s="127"/>
      <c r="BQ214" s="127"/>
      <c r="BR214" s="127"/>
      <c r="BS214" s="127"/>
      <c r="BT214" s="127"/>
      <c r="BU214" s="127"/>
      <c r="BV214" s="127"/>
      <c r="BW214" s="127"/>
      <c r="BX214" s="127"/>
      <c r="BY214" s="127"/>
      <c r="BZ214" s="127"/>
      <c r="CA214" s="127"/>
      <c r="CB214" s="127"/>
      <c r="CC214" s="127"/>
      <c r="CD214" s="127"/>
      <c r="CE214" s="127"/>
      <c r="CF214" s="127"/>
      <c r="CG214" s="127"/>
      <c r="CH214" s="127"/>
      <c r="CI214" s="127"/>
      <c r="CJ214" s="127"/>
      <c r="CK214" s="127"/>
      <c r="CL214" s="127"/>
      <c r="CM214" s="127"/>
      <c r="CN214" s="127"/>
      <c r="CO214" s="127"/>
      <c r="CP214" s="127"/>
      <c r="CQ214" s="127"/>
      <c r="CR214" s="127"/>
      <c r="CS214" s="127"/>
      <c r="CT214" s="127"/>
      <c r="CU214" s="127"/>
      <c r="CV214" s="127"/>
      <c r="CW214" s="127"/>
      <c r="CX214" s="127"/>
      <c r="CY214" s="127"/>
      <c r="CZ214" s="127"/>
      <c r="DA214" s="127"/>
      <c r="DB214" s="127"/>
      <c r="DC214" s="127"/>
      <c r="DD214" s="127"/>
    </row>
    <row r="215" spans="1:108" ht="33" customHeight="1">
      <c r="A215" s="25"/>
      <c r="B215" s="151" t="s">
        <v>194</v>
      </c>
      <c r="C215" s="151"/>
      <c r="D215" s="151"/>
      <c r="E215" s="151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  <c r="R215" s="151"/>
      <c r="S215" s="151"/>
      <c r="T215" s="151"/>
      <c r="U215" s="151"/>
      <c r="V215" s="151"/>
      <c r="W215" s="151"/>
      <c r="X215" s="151"/>
      <c r="Y215" s="151"/>
      <c r="Z215" s="151"/>
      <c r="AA215" s="151"/>
      <c r="AB215" s="151"/>
      <c r="AC215" s="151"/>
      <c r="AD215" s="151"/>
      <c r="AE215" s="151"/>
      <c r="AF215" s="151"/>
      <c r="AG215" s="151"/>
      <c r="AH215" s="151"/>
      <c r="AI215" s="151"/>
      <c r="AJ215" s="152"/>
      <c r="AK215" s="131"/>
      <c r="AL215" s="132"/>
      <c r="AM215" s="132"/>
      <c r="AN215" s="132"/>
      <c r="AO215" s="132"/>
      <c r="AP215" s="132"/>
      <c r="AQ215" s="132"/>
      <c r="AR215" s="132"/>
      <c r="AS215" s="132"/>
      <c r="AT215" s="132"/>
      <c r="AU215" s="132"/>
      <c r="AV215" s="132"/>
      <c r="AW215" s="132"/>
      <c r="AX215" s="133"/>
      <c r="AY215" s="127"/>
      <c r="AZ215" s="127"/>
      <c r="BA215" s="127"/>
      <c r="BB215" s="127"/>
      <c r="BC215" s="127"/>
      <c r="BD215" s="127"/>
      <c r="BE215" s="127"/>
      <c r="BF215" s="127"/>
      <c r="BG215" s="127"/>
      <c r="BH215" s="127"/>
      <c r="BI215" s="127"/>
      <c r="BJ215" s="127"/>
      <c r="BK215" s="127"/>
      <c r="BL215" s="127"/>
      <c r="BM215" s="127"/>
      <c r="BN215" s="127"/>
      <c r="BO215" s="127"/>
      <c r="BP215" s="127"/>
      <c r="BQ215" s="127"/>
      <c r="BR215" s="127"/>
      <c r="BS215" s="127"/>
      <c r="BT215" s="127"/>
      <c r="BU215" s="127"/>
      <c r="BV215" s="127"/>
      <c r="BW215" s="127"/>
      <c r="BX215" s="127"/>
      <c r="BY215" s="127"/>
      <c r="BZ215" s="127"/>
      <c r="CA215" s="127"/>
      <c r="CB215" s="127"/>
      <c r="CC215" s="127"/>
      <c r="CD215" s="127"/>
      <c r="CE215" s="127"/>
      <c r="CF215" s="127"/>
      <c r="CG215" s="127"/>
      <c r="CH215" s="127"/>
      <c r="CI215" s="127"/>
      <c r="CJ215" s="127"/>
      <c r="CK215" s="127"/>
      <c r="CL215" s="127"/>
      <c r="CM215" s="127"/>
      <c r="CN215" s="127"/>
      <c r="CO215" s="127"/>
      <c r="CP215" s="127"/>
      <c r="CQ215" s="127"/>
      <c r="CR215" s="127"/>
      <c r="CS215" s="127"/>
      <c r="CT215" s="127"/>
      <c r="CU215" s="127"/>
      <c r="CV215" s="127"/>
      <c r="CW215" s="127"/>
      <c r="CX215" s="127"/>
      <c r="CY215" s="127"/>
      <c r="CZ215" s="127"/>
      <c r="DA215" s="127"/>
      <c r="DB215" s="127"/>
      <c r="DC215" s="127"/>
      <c r="DD215" s="127"/>
    </row>
    <row r="216" spans="1:108" ht="48" customHeight="1">
      <c r="A216" s="25"/>
      <c r="B216" s="151" t="s">
        <v>195</v>
      </c>
      <c r="C216" s="151"/>
      <c r="D216" s="151"/>
      <c r="E216" s="151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  <c r="R216" s="151"/>
      <c r="S216" s="151"/>
      <c r="T216" s="151"/>
      <c r="U216" s="151"/>
      <c r="V216" s="151"/>
      <c r="W216" s="151"/>
      <c r="X216" s="151"/>
      <c r="Y216" s="151"/>
      <c r="Z216" s="151"/>
      <c r="AA216" s="151"/>
      <c r="AB216" s="151"/>
      <c r="AC216" s="151"/>
      <c r="AD216" s="151"/>
      <c r="AE216" s="151"/>
      <c r="AF216" s="151"/>
      <c r="AG216" s="151"/>
      <c r="AH216" s="151"/>
      <c r="AI216" s="151"/>
      <c r="AJ216" s="152"/>
      <c r="AK216" s="131"/>
      <c r="AL216" s="132"/>
      <c r="AM216" s="132"/>
      <c r="AN216" s="132"/>
      <c r="AO216" s="132"/>
      <c r="AP216" s="132"/>
      <c r="AQ216" s="132"/>
      <c r="AR216" s="132"/>
      <c r="AS216" s="132"/>
      <c r="AT216" s="132"/>
      <c r="AU216" s="132"/>
      <c r="AV216" s="132"/>
      <c r="AW216" s="132"/>
      <c r="AX216" s="133"/>
      <c r="AY216" s="127"/>
      <c r="AZ216" s="127"/>
      <c r="BA216" s="127"/>
      <c r="BB216" s="127"/>
      <c r="BC216" s="127"/>
      <c r="BD216" s="127"/>
      <c r="BE216" s="127"/>
      <c r="BF216" s="127"/>
      <c r="BG216" s="127"/>
      <c r="BH216" s="127"/>
      <c r="BI216" s="127"/>
      <c r="BJ216" s="127"/>
      <c r="BK216" s="127"/>
      <c r="BL216" s="127"/>
      <c r="BM216" s="127"/>
      <c r="BN216" s="127"/>
      <c r="BO216" s="127"/>
      <c r="BP216" s="127"/>
      <c r="BQ216" s="127"/>
      <c r="BR216" s="127"/>
      <c r="BS216" s="127"/>
      <c r="BT216" s="127"/>
      <c r="BU216" s="127"/>
      <c r="BV216" s="127"/>
      <c r="BW216" s="127"/>
      <c r="BX216" s="127"/>
      <c r="BY216" s="127"/>
      <c r="BZ216" s="127"/>
      <c r="CA216" s="127"/>
      <c r="CB216" s="127"/>
      <c r="CC216" s="127"/>
      <c r="CD216" s="127"/>
      <c r="CE216" s="127"/>
      <c r="CF216" s="127"/>
      <c r="CG216" s="127"/>
      <c r="CH216" s="127"/>
      <c r="CI216" s="127"/>
      <c r="CJ216" s="127"/>
      <c r="CK216" s="127"/>
      <c r="CL216" s="127"/>
      <c r="CM216" s="127"/>
      <c r="CN216" s="127"/>
      <c r="CO216" s="127"/>
      <c r="CP216" s="127"/>
      <c r="CQ216" s="127"/>
      <c r="CR216" s="127"/>
      <c r="CS216" s="127"/>
      <c r="CT216" s="127"/>
      <c r="CU216" s="127"/>
      <c r="CV216" s="127"/>
      <c r="CW216" s="127"/>
      <c r="CX216" s="127"/>
      <c r="CY216" s="127"/>
      <c r="CZ216" s="127"/>
      <c r="DA216" s="127"/>
      <c r="DB216" s="127"/>
      <c r="DC216" s="127"/>
      <c r="DD216" s="127"/>
    </row>
    <row r="217" spans="1:108" ht="33" customHeight="1">
      <c r="A217" s="25"/>
      <c r="B217" s="151" t="s">
        <v>196</v>
      </c>
      <c r="C217" s="151"/>
      <c r="D217" s="151"/>
      <c r="E217" s="151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  <c r="S217" s="151"/>
      <c r="T217" s="151"/>
      <c r="U217" s="151"/>
      <c r="V217" s="151"/>
      <c r="W217" s="151"/>
      <c r="X217" s="151"/>
      <c r="Y217" s="151"/>
      <c r="Z217" s="151"/>
      <c r="AA217" s="151"/>
      <c r="AB217" s="151"/>
      <c r="AC217" s="151"/>
      <c r="AD217" s="151"/>
      <c r="AE217" s="151"/>
      <c r="AF217" s="151"/>
      <c r="AG217" s="151"/>
      <c r="AH217" s="151"/>
      <c r="AI217" s="151"/>
      <c r="AJ217" s="152"/>
      <c r="AK217" s="131"/>
      <c r="AL217" s="132"/>
      <c r="AM217" s="132"/>
      <c r="AN217" s="132"/>
      <c r="AO217" s="132"/>
      <c r="AP217" s="132"/>
      <c r="AQ217" s="132"/>
      <c r="AR217" s="132"/>
      <c r="AS217" s="132"/>
      <c r="AT217" s="132"/>
      <c r="AU217" s="132"/>
      <c r="AV217" s="132"/>
      <c r="AW217" s="132"/>
      <c r="AX217" s="133"/>
      <c r="AY217" s="127"/>
      <c r="AZ217" s="127"/>
      <c r="BA217" s="127"/>
      <c r="BB217" s="127"/>
      <c r="BC217" s="127"/>
      <c r="BD217" s="127"/>
      <c r="BE217" s="127"/>
      <c r="BF217" s="127"/>
      <c r="BG217" s="127"/>
      <c r="BH217" s="127"/>
      <c r="BI217" s="127"/>
      <c r="BJ217" s="127"/>
      <c r="BK217" s="127"/>
      <c r="BL217" s="127"/>
      <c r="BM217" s="127"/>
      <c r="BN217" s="127"/>
      <c r="BO217" s="127"/>
      <c r="BP217" s="127"/>
      <c r="BQ217" s="127"/>
      <c r="BR217" s="127"/>
      <c r="BS217" s="127"/>
      <c r="BT217" s="127"/>
      <c r="BU217" s="127"/>
      <c r="BV217" s="127"/>
      <c r="BW217" s="127"/>
      <c r="BX217" s="127"/>
      <c r="BY217" s="127"/>
      <c r="BZ217" s="127"/>
      <c r="CA217" s="127"/>
      <c r="CB217" s="127"/>
      <c r="CC217" s="127"/>
      <c r="CD217" s="127"/>
      <c r="CE217" s="127"/>
      <c r="CF217" s="127"/>
      <c r="CG217" s="127"/>
      <c r="CH217" s="127"/>
      <c r="CI217" s="127"/>
      <c r="CJ217" s="127"/>
      <c r="CK217" s="127"/>
      <c r="CL217" s="127"/>
      <c r="CM217" s="127"/>
      <c r="CN217" s="127"/>
      <c r="CO217" s="127"/>
      <c r="CP217" s="127"/>
      <c r="CQ217" s="127"/>
      <c r="CR217" s="127"/>
      <c r="CS217" s="127"/>
      <c r="CT217" s="127"/>
      <c r="CU217" s="127"/>
      <c r="CV217" s="127"/>
      <c r="CW217" s="127"/>
      <c r="CX217" s="127"/>
      <c r="CY217" s="127"/>
      <c r="CZ217" s="127"/>
      <c r="DA217" s="127"/>
      <c r="DB217" s="127"/>
      <c r="DC217" s="127"/>
      <c r="DD217" s="127"/>
    </row>
    <row r="218" spans="1:108" ht="33" customHeight="1">
      <c r="A218" s="25"/>
      <c r="B218" s="151" t="s">
        <v>197</v>
      </c>
      <c r="C218" s="151"/>
      <c r="D218" s="151"/>
      <c r="E218" s="151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51"/>
      <c r="U218" s="151"/>
      <c r="V218" s="151"/>
      <c r="W218" s="151"/>
      <c r="X218" s="151"/>
      <c r="Y218" s="151"/>
      <c r="Z218" s="151"/>
      <c r="AA218" s="151"/>
      <c r="AB218" s="151"/>
      <c r="AC218" s="151"/>
      <c r="AD218" s="151"/>
      <c r="AE218" s="151"/>
      <c r="AF218" s="151"/>
      <c r="AG218" s="151"/>
      <c r="AH218" s="151"/>
      <c r="AI218" s="151"/>
      <c r="AJ218" s="152"/>
      <c r="AK218" s="131"/>
      <c r="AL218" s="132"/>
      <c r="AM218" s="132"/>
      <c r="AN218" s="132"/>
      <c r="AO218" s="132"/>
      <c r="AP218" s="132"/>
      <c r="AQ218" s="132"/>
      <c r="AR218" s="132"/>
      <c r="AS218" s="132"/>
      <c r="AT218" s="132"/>
      <c r="AU218" s="132"/>
      <c r="AV218" s="132"/>
      <c r="AW218" s="132"/>
      <c r="AX218" s="133"/>
      <c r="AY218" s="127"/>
      <c r="AZ218" s="127"/>
      <c r="BA218" s="127"/>
      <c r="BB218" s="127"/>
      <c r="BC218" s="127"/>
      <c r="BD218" s="127"/>
      <c r="BE218" s="127"/>
      <c r="BF218" s="127"/>
      <c r="BG218" s="127"/>
      <c r="BH218" s="127"/>
      <c r="BI218" s="127"/>
      <c r="BJ218" s="127"/>
      <c r="BK218" s="127"/>
      <c r="BL218" s="127"/>
      <c r="BM218" s="127"/>
      <c r="BN218" s="127"/>
      <c r="BO218" s="127"/>
      <c r="BP218" s="127"/>
      <c r="BQ218" s="127"/>
      <c r="BR218" s="127"/>
      <c r="BS218" s="127"/>
      <c r="BT218" s="127"/>
      <c r="BU218" s="127"/>
      <c r="BV218" s="127"/>
      <c r="BW218" s="127"/>
      <c r="BX218" s="127"/>
      <c r="BY218" s="127"/>
      <c r="BZ218" s="127"/>
      <c r="CA218" s="127"/>
      <c r="CB218" s="127"/>
      <c r="CC218" s="127"/>
      <c r="CD218" s="127"/>
      <c r="CE218" s="127"/>
      <c r="CF218" s="127"/>
      <c r="CG218" s="127"/>
      <c r="CH218" s="127"/>
      <c r="CI218" s="127"/>
      <c r="CJ218" s="127"/>
      <c r="CK218" s="127"/>
      <c r="CL218" s="127"/>
      <c r="CM218" s="127"/>
      <c r="CN218" s="127"/>
      <c r="CO218" s="127"/>
      <c r="CP218" s="127"/>
      <c r="CQ218" s="127"/>
      <c r="CR218" s="127"/>
      <c r="CS218" s="127"/>
      <c r="CT218" s="127"/>
      <c r="CU218" s="127"/>
      <c r="CV218" s="127"/>
      <c r="CW218" s="127"/>
      <c r="CX218" s="127"/>
      <c r="CY218" s="127"/>
      <c r="CZ218" s="127"/>
      <c r="DA218" s="127"/>
      <c r="DB218" s="127"/>
      <c r="DC218" s="127"/>
      <c r="DD218" s="127"/>
    </row>
    <row r="219" spans="1:108" ht="48" customHeight="1">
      <c r="A219" s="25"/>
      <c r="B219" s="151" t="s">
        <v>198</v>
      </c>
      <c r="C219" s="151"/>
      <c r="D219" s="151"/>
      <c r="E219" s="151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51"/>
      <c r="U219" s="151"/>
      <c r="V219" s="151"/>
      <c r="W219" s="151"/>
      <c r="X219" s="151"/>
      <c r="Y219" s="151"/>
      <c r="Z219" s="151"/>
      <c r="AA219" s="151"/>
      <c r="AB219" s="151"/>
      <c r="AC219" s="151"/>
      <c r="AD219" s="151"/>
      <c r="AE219" s="151"/>
      <c r="AF219" s="151"/>
      <c r="AG219" s="151"/>
      <c r="AH219" s="151"/>
      <c r="AI219" s="151"/>
      <c r="AJ219" s="152"/>
      <c r="AK219" s="131"/>
      <c r="AL219" s="132"/>
      <c r="AM219" s="132"/>
      <c r="AN219" s="132"/>
      <c r="AO219" s="132"/>
      <c r="AP219" s="132"/>
      <c r="AQ219" s="132"/>
      <c r="AR219" s="132"/>
      <c r="AS219" s="132"/>
      <c r="AT219" s="132"/>
      <c r="AU219" s="132"/>
      <c r="AV219" s="132"/>
      <c r="AW219" s="132"/>
      <c r="AX219" s="133"/>
      <c r="AY219" s="127"/>
      <c r="AZ219" s="127"/>
      <c r="BA219" s="127"/>
      <c r="BB219" s="127"/>
      <c r="BC219" s="127"/>
      <c r="BD219" s="127"/>
      <c r="BE219" s="127"/>
      <c r="BF219" s="127"/>
      <c r="BG219" s="127"/>
      <c r="BH219" s="127"/>
      <c r="BI219" s="127"/>
      <c r="BJ219" s="127"/>
      <c r="BK219" s="127"/>
      <c r="BL219" s="127"/>
      <c r="BM219" s="127"/>
      <c r="BN219" s="127"/>
      <c r="BO219" s="127"/>
      <c r="BP219" s="127"/>
      <c r="BQ219" s="127"/>
      <c r="BR219" s="127"/>
      <c r="BS219" s="127"/>
      <c r="BT219" s="127"/>
      <c r="BU219" s="127"/>
      <c r="BV219" s="127"/>
      <c r="BW219" s="127"/>
      <c r="BX219" s="127"/>
      <c r="BY219" s="127"/>
      <c r="BZ219" s="127"/>
      <c r="CA219" s="127"/>
      <c r="CB219" s="127"/>
      <c r="CC219" s="127"/>
      <c r="CD219" s="127"/>
      <c r="CE219" s="127"/>
      <c r="CF219" s="127"/>
      <c r="CG219" s="127"/>
      <c r="CH219" s="127"/>
      <c r="CI219" s="127"/>
      <c r="CJ219" s="127"/>
      <c r="CK219" s="127"/>
      <c r="CL219" s="127"/>
      <c r="CM219" s="127"/>
      <c r="CN219" s="127"/>
      <c r="CO219" s="127"/>
      <c r="CP219" s="127"/>
      <c r="CQ219" s="127"/>
      <c r="CR219" s="127"/>
      <c r="CS219" s="127"/>
      <c r="CT219" s="127"/>
      <c r="CU219" s="127"/>
      <c r="CV219" s="127"/>
      <c r="CW219" s="127"/>
      <c r="CX219" s="127"/>
      <c r="CY219" s="127"/>
      <c r="CZ219" s="127"/>
      <c r="DA219" s="127"/>
      <c r="DB219" s="127"/>
      <c r="DC219" s="127"/>
      <c r="DD219" s="127"/>
    </row>
    <row r="220" spans="1:108" ht="16.5" customHeight="1">
      <c r="A220" s="167" t="s">
        <v>199</v>
      </c>
      <c r="B220" s="128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  <c r="T220" s="128"/>
      <c r="U220" s="128"/>
      <c r="V220" s="128"/>
      <c r="W220" s="128"/>
      <c r="X220" s="128"/>
      <c r="Y220" s="128"/>
      <c r="Z220" s="128"/>
      <c r="AA220" s="128"/>
      <c r="AB220" s="128"/>
      <c r="AC220" s="128"/>
      <c r="AD220" s="128"/>
      <c r="AE220" s="128"/>
      <c r="AF220" s="128"/>
      <c r="AG220" s="128"/>
      <c r="AH220" s="128"/>
      <c r="AI220" s="128"/>
      <c r="AJ220" s="128"/>
      <c r="AK220" s="128"/>
      <c r="AL220" s="128"/>
      <c r="AM220" s="128"/>
      <c r="AN220" s="128"/>
      <c r="AO220" s="128"/>
      <c r="AP220" s="128"/>
      <c r="AQ220" s="128"/>
      <c r="AR220" s="128"/>
      <c r="AS220" s="128"/>
      <c r="AT220" s="128"/>
      <c r="AU220" s="128"/>
      <c r="AV220" s="128"/>
      <c r="AW220" s="128"/>
      <c r="AX220" s="128"/>
      <c r="AY220" s="128"/>
      <c r="AZ220" s="128"/>
      <c r="BA220" s="128"/>
      <c r="BB220" s="128"/>
      <c r="BC220" s="128"/>
      <c r="BD220" s="128"/>
      <c r="BE220" s="128"/>
      <c r="BF220" s="128"/>
      <c r="BG220" s="128"/>
      <c r="BH220" s="128"/>
      <c r="BI220" s="128"/>
      <c r="BJ220" s="128"/>
      <c r="BK220" s="128"/>
      <c r="BL220" s="128"/>
      <c r="BM220" s="128"/>
      <c r="BN220" s="128"/>
      <c r="BO220" s="128"/>
      <c r="BP220" s="128"/>
      <c r="BQ220" s="128"/>
      <c r="BR220" s="128"/>
      <c r="BS220" s="128"/>
      <c r="BT220" s="128"/>
      <c r="BU220" s="128"/>
      <c r="BV220" s="128"/>
      <c r="BW220" s="128"/>
      <c r="BX220" s="128"/>
      <c r="BY220" s="128"/>
      <c r="BZ220" s="128"/>
      <c r="CA220" s="128"/>
      <c r="CB220" s="128"/>
      <c r="CC220" s="128"/>
      <c r="CD220" s="128"/>
      <c r="CE220" s="128"/>
      <c r="CF220" s="128"/>
      <c r="CG220" s="128"/>
      <c r="CH220" s="128"/>
      <c r="CI220" s="128"/>
      <c r="CJ220" s="128"/>
      <c r="CK220" s="128"/>
      <c r="CL220" s="128"/>
      <c r="CM220" s="128"/>
      <c r="CN220" s="128"/>
      <c r="CO220" s="128"/>
      <c r="CP220" s="128"/>
      <c r="CQ220" s="128"/>
      <c r="CR220" s="128"/>
      <c r="CS220" s="128"/>
      <c r="CT220" s="128"/>
      <c r="CU220" s="128"/>
      <c r="CV220" s="128"/>
      <c r="CW220" s="128"/>
      <c r="CX220" s="128"/>
      <c r="CY220" s="128"/>
      <c r="CZ220" s="128"/>
      <c r="DA220" s="128"/>
      <c r="DB220" s="128"/>
      <c r="DC220" s="128"/>
      <c r="DD220" s="129"/>
    </row>
    <row r="221" spans="1:108" ht="48" customHeight="1">
      <c r="A221" s="25"/>
      <c r="B221" s="151" t="s">
        <v>200</v>
      </c>
      <c r="C221" s="151"/>
      <c r="D221" s="151"/>
      <c r="E221" s="151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T221" s="151"/>
      <c r="U221" s="151"/>
      <c r="V221" s="151"/>
      <c r="W221" s="151"/>
      <c r="X221" s="151"/>
      <c r="Y221" s="151"/>
      <c r="Z221" s="151"/>
      <c r="AA221" s="151"/>
      <c r="AB221" s="151"/>
      <c r="AC221" s="151"/>
      <c r="AD221" s="151"/>
      <c r="AE221" s="151"/>
      <c r="AF221" s="151"/>
      <c r="AG221" s="151"/>
      <c r="AH221" s="151"/>
      <c r="AI221" s="151"/>
      <c r="AJ221" s="152"/>
      <c r="AK221" s="131"/>
      <c r="AL221" s="132"/>
      <c r="AM221" s="132"/>
      <c r="AN221" s="132"/>
      <c r="AO221" s="132"/>
      <c r="AP221" s="132"/>
      <c r="AQ221" s="132"/>
      <c r="AR221" s="132"/>
      <c r="AS221" s="132"/>
      <c r="AT221" s="132"/>
      <c r="AU221" s="132"/>
      <c r="AV221" s="132"/>
      <c r="AW221" s="132"/>
      <c r="AX221" s="133"/>
      <c r="AY221" s="127"/>
      <c r="AZ221" s="127"/>
      <c r="BA221" s="127"/>
      <c r="BB221" s="127"/>
      <c r="BC221" s="127"/>
      <c r="BD221" s="127"/>
      <c r="BE221" s="127"/>
      <c r="BF221" s="127"/>
      <c r="BG221" s="127"/>
      <c r="BH221" s="127"/>
      <c r="BI221" s="127"/>
      <c r="BJ221" s="127"/>
      <c r="BK221" s="127"/>
      <c r="BL221" s="127"/>
      <c r="BM221" s="127"/>
      <c r="BN221" s="127"/>
      <c r="BO221" s="127"/>
      <c r="BP221" s="127"/>
      <c r="BQ221" s="127"/>
      <c r="BR221" s="127"/>
      <c r="BS221" s="127"/>
      <c r="BT221" s="127"/>
      <c r="BU221" s="127"/>
      <c r="BV221" s="127"/>
      <c r="BW221" s="127"/>
      <c r="BX221" s="127"/>
      <c r="BY221" s="127"/>
      <c r="BZ221" s="127"/>
      <c r="CA221" s="127"/>
      <c r="CB221" s="127"/>
      <c r="CC221" s="127"/>
      <c r="CD221" s="127"/>
      <c r="CE221" s="127"/>
      <c r="CF221" s="127"/>
      <c r="CG221" s="127"/>
      <c r="CH221" s="127"/>
      <c r="CI221" s="127"/>
      <c r="CJ221" s="127"/>
      <c r="CK221" s="127"/>
      <c r="CL221" s="127"/>
      <c r="CM221" s="127"/>
      <c r="CN221" s="127"/>
      <c r="CO221" s="127"/>
      <c r="CP221" s="127"/>
      <c r="CQ221" s="127"/>
      <c r="CR221" s="127"/>
      <c r="CS221" s="127"/>
      <c r="CT221" s="127"/>
      <c r="CU221" s="127"/>
      <c r="CV221" s="127"/>
      <c r="CW221" s="127"/>
      <c r="CX221" s="127"/>
      <c r="CY221" s="127"/>
      <c r="CZ221" s="127"/>
      <c r="DA221" s="127"/>
      <c r="DB221" s="127"/>
      <c r="DC221" s="127"/>
      <c r="DD221" s="127"/>
    </row>
    <row r="222" spans="1:108" ht="48" customHeight="1">
      <c r="A222" s="25"/>
      <c r="B222" s="151" t="s">
        <v>201</v>
      </c>
      <c r="C222" s="151"/>
      <c r="D222" s="151"/>
      <c r="E222" s="151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  <c r="T222" s="151"/>
      <c r="U222" s="151"/>
      <c r="V222" s="151"/>
      <c r="W222" s="151"/>
      <c r="X222" s="151"/>
      <c r="Y222" s="151"/>
      <c r="Z222" s="151"/>
      <c r="AA222" s="151"/>
      <c r="AB222" s="151"/>
      <c r="AC222" s="151"/>
      <c r="AD222" s="151"/>
      <c r="AE222" s="151"/>
      <c r="AF222" s="151"/>
      <c r="AG222" s="151"/>
      <c r="AH222" s="151"/>
      <c r="AI222" s="151"/>
      <c r="AJ222" s="152"/>
      <c r="AK222" s="131"/>
      <c r="AL222" s="132"/>
      <c r="AM222" s="132"/>
      <c r="AN222" s="132"/>
      <c r="AO222" s="132"/>
      <c r="AP222" s="132"/>
      <c r="AQ222" s="132"/>
      <c r="AR222" s="132"/>
      <c r="AS222" s="132"/>
      <c r="AT222" s="132"/>
      <c r="AU222" s="132"/>
      <c r="AV222" s="132"/>
      <c r="AW222" s="132"/>
      <c r="AX222" s="133"/>
      <c r="AY222" s="127"/>
      <c r="AZ222" s="127"/>
      <c r="BA222" s="127"/>
      <c r="BB222" s="127"/>
      <c r="BC222" s="127"/>
      <c r="BD222" s="127"/>
      <c r="BE222" s="127"/>
      <c r="BF222" s="127"/>
      <c r="BG222" s="127"/>
      <c r="BH222" s="127"/>
      <c r="BI222" s="127"/>
      <c r="BJ222" s="127"/>
      <c r="BK222" s="127"/>
      <c r="BL222" s="127"/>
      <c r="BM222" s="127"/>
      <c r="BN222" s="127"/>
      <c r="BO222" s="127"/>
      <c r="BP222" s="127"/>
      <c r="BQ222" s="127"/>
      <c r="BR222" s="127"/>
      <c r="BS222" s="127"/>
      <c r="BT222" s="127"/>
      <c r="BU222" s="127"/>
      <c r="BV222" s="127"/>
      <c r="BW222" s="127"/>
      <c r="BX222" s="127"/>
      <c r="BY222" s="127"/>
      <c r="BZ222" s="127"/>
      <c r="CA222" s="127"/>
      <c r="CB222" s="127"/>
      <c r="CC222" s="127"/>
      <c r="CD222" s="127"/>
      <c r="CE222" s="127"/>
      <c r="CF222" s="127"/>
      <c r="CG222" s="127"/>
      <c r="CH222" s="127"/>
      <c r="CI222" s="127"/>
      <c r="CJ222" s="127"/>
      <c r="CK222" s="127"/>
      <c r="CL222" s="127"/>
      <c r="CM222" s="127"/>
      <c r="CN222" s="127"/>
      <c r="CO222" s="127"/>
      <c r="CP222" s="127"/>
      <c r="CQ222" s="127"/>
      <c r="CR222" s="127"/>
      <c r="CS222" s="127"/>
      <c r="CT222" s="127"/>
      <c r="CU222" s="127"/>
      <c r="CV222" s="127"/>
      <c r="CW222" s="127"/>
      <c r="CX222" s="127"/>
      <c r="CY222" s="127"/>
      <c r="CZ222" s="127"/>
      <c r="DA222" s="127"/>
      <c r="DB222" s="127"/>
      <c r="DC222" s="127"/>
      <c r="DD222" s="127"/>
    </row>
    <row r="223" spans="1:108" ht="96.75" customHeight="1">
      <c r="A223" s="126"/>
      <c r="B223" s="126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126"/>
      <c r="T223" s="126"/>
      <c r="U223" s="126"/>
      <c r="V223" s="126"/>
      <c r="W223" s="126"/>
      <c r="X223" s="126"/>
      <c r="Y223" s="126"/>
      <c r="Z223" s="126"/>
      <c r="AA223" s="126"/>
      <c r="AB223" s="126"/>
      <c r="AC223" s="126"/>
      <c r="AD223" s="126"/>
      <c r="AE223" s="126"/>
      <c r="AF223" s="126"/>
      <c r="AG223" s="126"/>
      <c r="AH223" s="126"/>
      <c r="AI223" s="126"/>
      <c r="AJ223" s="126"/>
      <c r="AK223" s="126" t="s">
        <v>103</v>
      </c>
      <c r="AL223" s="126"/>
      <c r="AM223" s="126"/>
      <c r="AN223" s="126"/>
      <c r="AO223" s="126"/>
      <c r="AP223" s="126"/>
      <c r="AQ223" s="126"/>
      <c r="AR223" s="126"/>
      <c r="AS223" s="126"/>
      <c r="AT223" s="126"/>
      <c r="AU223" s="126"/>
      <c r="AV223" s="126"/>
      <c r="AW223" s="126"/>
      <c r="AX223" s="126"/>
      <c r="AY223" s="126" t="s">
        <v>104</v>
      </c>
      <c r="AZ223" s="126"/>
      <c r="BA223" s="126"/>
      <c r="BB223" s="126"/>
      <c r="BC223" s="126"/>
      <c r="BD223" s="126"/>
      <c r="BE223" s="126"/>
      <c r="BF223" s="126"/>
      <c r="BG223" s="126"/>
      <c r="BH223" s="126"/>
      <c r="BI223" s="126"/>
      <c r="BJ223" s="126" t="s">
        <v>105</v>
      </c>
      <c r="BK223" s="126"/>
      <c r="BL223" s="126"/>
      <c r="BM223" s="126"/>
      <c r="BN223" s="126"/>
      <c r="BO223" s="126"/>
      <c r="BP223" s="126"/>
      <c r="BQ223" s="126"/>
      <c r="BR223" s="126"/>
      <c r="BS223" s="126"/>
      <c r="BT223" s="126"/>
      <c r="BU223" s="126"/>
      <c r="BV223" s="126"/>
      <c r="BW223" s="126"/>
      <c r="BX223" s="126"/>
      <c r="BY223" s="126" t="s">
        <v>106</v>
      </c>
      <c r="BZ223" s="126"/>
      <c r="CA223" s="126"/>
      <c r="CB223" s="126"/>
      <c r="CC223" s="126"/>
      <c r="CD223" s="126"/>
      <c r="CE223" s="126"/>
      <c r="CF223" s="126"/>
      <c r="CG223" s="126"/>
      <c r="CH223" s="126"/>
      <c r="CI223" s="126"/>
      <c r="CJ223" s="126"/>
      <c r="CK223" s="126"/>
      <c r="CL223" s="126"/>
      <c r="CM223" s="126" t="s">
        <v>107</v>
      </c>
      <c r="CN223" s="126"/>
      <c r="CO223" s="126"/>
      <c r="CP223" s="126"/>
      <c r="CQ223" s="126"/>
      <c r="CR223" s="126"/>
      <c r="CS223" s="126"/>
      <c r="CT223" s="126"/>
      <c r="CU223" s="126"/>
      <c r="CV223" s="126"/>
      <c r="CW223" s="126"/>
      <c r="CX223" s="126"/>
      <c r="CY223" s="126"/>
      <c r="CZ223" s="126"/>
      <c r="DA223" s="126"/>
      <c r="DB223" s="126"/>
      <c r="DC223" s="126"/>
      <c r="DD223" s="126"/>
    </row>
    <row r="224" spans="1:108" ht="48" customHeight="1">
      <c r="A224" s="25"/>
      <c r="B224" s="151" t="s">
        <v>202</v>
      </c>
      <c r="C224" s="151"/>
      <c r="D224" s="151"/>
      <c r="E224" s="151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T224" s="151"/>
      <c r="U224" s="151"/>
      <c r="V224" s="151"/>
      <c r="W224" s="151"/>
      <c r="X224" s="151"/>
      <c r="Y224" s="151"/>
      <c r="Z224" s="151"/>
      <c r="AA224" s="151"/>
      <c r="AB224" s="151"/>
      <c r="AC224" s="151"/>
      <c r="AD224" s="151"/>
      <c r="AE224" s="151"/>
      <c r="AF224" s="151"/>
      <c r="AG224" s="151"/>
      <c r="AH224" s="151"/>
      <c r="AI224" s="151"/>
      <c r="AJ224" s="152"/>
      <c r="AK224" s="131"/>
      <c r="AL224" s="132"/>
      <c r="AM224" s="132"/>
      <c r="AN224" s="132"/>
      <c r="AO224" s="132"/>
      <c r="AP224" s="132"/>
      <c r="AQ224" s="132"/>
      <c r="AR224" s="132"/>
      <c r="AS224" s="132"/>
      <c r="AT224" s="132"/>
      <c r="AU224" s="132"/>
      <c r="AV224" s="132"/>
      <c r="AW224" s="132"/>
      <c r="AX224" s="133"/>
      <c r="AY224" s="127"/>
      <c r="AZ224" s="127"/>
      <c r="BA224" s="127"/>
      <c r="BB224" s="127"/>
      <c r="BC224" s="127"/>
      <c r="BD224" s="127"/>
      <c r="BE224" s="127"/>
      <c r="BF224" s="127"/>
      <c r="BG224" s="127"/>
      <c r="BH224" s="127"/>
      <c r="BI224" s="127"/>
      <c r="BJ224" s="127"/>
      <c r="BK224" s="127"/>
      <c r="BL224" s="127"/>
      <c r="BM224" s="127"/>
      <c r="BN224" s="127"/>
      <c r="BO224" s="127"/>
      <c r="BP224" s="127"/>
      <c r="BQ224" s="127"/>
      <c r="BR224" s="127"/>
      <c r="BS224" s="127"/>
      <c r="BT224" s="127"/>
      <c r="BU224" s="127"/>
      <c r="BV224" s="127"/>
      <c r="BW224" s="127"/>
      <c r="BX224" s="127"/>
      <c r="BY224" s="127"/>
      <c r="BZ224" s="127"/>
      <c r="CA224" s="127"/>
      <c r="CB224" s="127"/>
      <c r="CC224" s="127"/>
      <c r="CD224" s="127"/>
      <c r="CE224" s="127"/>
      <c r="CF224" s="127"/>
      <c r="CG224" s="127"/>
      <c r="CH224" s="127"/>
      <c r="CI224" s="127"/>
      <c r="CJ224" s="127"/>
      <c r="CK224" s="127"/>
      <c r="CL224" s="127"/>
      <c r="CM224" s="127"/>
      <c r="CN224" s="127"/>
      <c r="CO224" s="127"/>
      <c r="CP224" s="127"/>
      <c r="CQ224" s="127"/>
      <c r="CR224" s="127"/>
      <c r="CS224" s="127"/>
      <c r="CT224" s="127"/>
      <c r="CU224" s="127"/>
      <c r="CV224" s="127"/>
      <c r="CW224" s="127"/>
      <c r="CX224" s="127"/>
      <c r="CY224" s="127"/>
      <c r="CZ224" s="127"/>
      <c r="DA224" s="127"/>
      <c r="DB224" s="127"/>
      <c r="DC224" s="127"/>
      <c r="DD224" s="127"/>
    </row>
    <row r="225" spans="1:108" ht="32.25" customHeight="1">
      <c r="A225" s="25"/>
      <c r="B225" s="151" t="s">
        <v>203</v>
      </c>
      <c r="C225" s="151"/>
      <c r="D225" s="151"/>
      <c r="E225" s="151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T225" s="151"/>
      <c r="U225" s="151"/>
      <c r="V225" s="151"/>
      <c r="W225" s="151"/>
      <c r="X225" s="151"/>
      <c r="Y225" s="151"/>
      <c r="Z225" s="151"/>
      <c r="AA225" s="151"/>
      <c r="AB225" s="151"/>
      <c r="AC225" s="151"/>
      <c r="AD225" s="151"/>
      <c r="AE225" s="151"/>
      <c r="AF225" s="151"/>
      <c r="AG225" s="151"/>
      <c r="AH225" s="151"/>
      <c r="AI225" s="151"/>
      <c r="AJ225" s="152"/>
      <c r="AK225" s="131"/>
      <c r="AL225" s="132"/>
      <c r="AM225" s="132"/>
      <c r="AN225" s="132"/>
      <c r="AO225" s="132"/>
      <c r="AP225" s="132"/>
      <c r="AQ225" s="132"/>
      <c r="AR225" s="132"/>
      <c r="AS225" s="132"/>
      <c r="AT225" s="132"/>
      <c r="AU225" s="132"/>
      <c r="AV225" s="132"/>
      <c r="AW225" s="132"/>
      <c r="AX225" s="133"/>
      <c r="AY225" s="127"/>
      <c r="AZ225" s="127"/>
      <c r="BA225" s="127"/>
      <c r="BB225" s="127"/>
      <c r="BC225" s="127"/>
      <c r="BD225" s="127"/>
      <c r="BE225" s="127"/>
      <c r="BF225" s="127"/>
      <c r="BG225" s="127"/>
      <c r="BH225" s="127"/>
      <c r="BI225" s="127"/>
      <c r="BJ225" s="127"/>
      <c r="BK225" s="127"/>
      <c r="BL225" s="127"/>
      <c r="BM225" s="127"/>
      <c r="BN225" s="127"/>
      <c r="BO225" s="127"/>
      <c r="BP225" s="127"/>
      <c r="BQ225" s="127"/>
      <c r="BR225" s="127"/>
      <c r="BS225" s="127"/>
      <c r="BT225" s="127"/>
      <c r="BU225" s="127"/>
      <c r="BV225" s="127"/>
      <c r="BW225" s="127"/>
      <c r="BX225" s="127"/>
      <c r="BY225" s="127"/>
      <c r="BZ225" s="127"/>
      <c r="CA225" s="127"/>
      <c r="CB225" s="127"/>
      <c r="CC225" s="127"/>
      <c r="CD225" s="127"/>
      <c r="CE225" s="127"/>
      <c r="CF225" s="127"/>
      <c r="CG225" s="127"/>
      <c r="CH225" s="127"/>
      <c r="CI225" s="127"/>
      <c r="CJ225" s="127"/>
      <c r="CK225" s="127"/>
      <c r="CL225" s="127"/>
      <c r="CM225" s="127"/>
      <c r="CN225" s="127"/>
      <c r="CO225" s="127"/>
      <c r="CP225" s="127"/>
      <c r="CQ225" s="127"/>
      <c r="CR225" s="127"/>
      <c r="CS225" s="127"/>
      <c r="CT225" s="127"/>
      <c r="CU225" s="127"/>
      <c r="CV225" s="127"/>
      <c r="CW225" s="127"/>
      <c r="CX225" s="127"/>
      <c r="CY225" s="127"/>
      <c r="CZ225" s="127"/>
      <c r="DA225" s="127"/>
      <c r="DB225" s="127"/>
      <c r="DC225" s="127"/>
      <c r="DD225" s="127"/>
    </row>
    <row r="226" spans="1:108" ht="48" customHeight="1">
      <c r="A226" s="25"/>
      <c r="B226" s="151" t="s">
        <v>204</v>
      </c>
      <c r="C226" s="151"/>
      <c r="D226" s="151"/>
      <c r="E226" s="151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  <c r="S226" s="151"/>
      <c r="T226" s="151"/>
      <c r="U226" s="151"/>
      <c r="V226" s="151"/>
      <c r="W226" s="151"/>
      <c r="X226" s="151"/>
      <c r="Y226" s="151"/>
      <c r="Z226" s="151"/>
      <c r="AA226" s="151"/>
      <c r="AB226" s="151"/>
      <c r="AC226" s="151"/>
      <c r="AD226" s="151"/>
      <c r="AE226" s="151"/>
      <c r="AF226" s="151"/>
      <c r="AG226" s="151"/>
      <c r="AH226" s="151"/>
      <c r="AI226" s="151"/>
      <c r="AJ226" s="152"/>
      <c r="AK226" s="131"/>
      <c r="AL226" s="132"/>
      <c r="AM226" s="132"/>
      <c r="AN226" s="132"/>
      <c r="AO226" s="132"/>
      <c r="AP226" s="132"/>
      <c r="AQ226" s="132"/>
      <c r="AR226" s="132"/>
      <c r="AS226" s="132"/>
      <c r="AT226" s="132"/>
      <c r="AU226" s="132"/>
      <c r="AV226" s="132"/>
      <c r="AW226" s="132"/>
      <c r="AX226" s="133"/>
      <c r="AY226" s="127"/>
      <c r="AZ226" s="127"/>
      <c r="BA226" s="127"/>
      <c r="BB226" s="127"/>
      <c r="BC226" s="127"/>
      <c r="BD226" s="127"/>
      <c r="BE226" s="127"/>
      <c r="BF226" s="127"/>
      <c r="BG226" s="127"/>
      <c r="BH226" s="127"/>
      <c r="BI226" s="127"/>
      <c r="BJ226" s="127"/>
      <c r="BK226" s="127"/>
      <c r="BL226" s="127"/>
      <c r="BM226" s="127"/>
      <c r="BN226" s="127"/>
      <c r="BO226" s="127"/>
      <c r="BP226" s="127"/>
      <c r="BQ226" s="127"/>
      <c r="BR226" s="127"/>
      <c r="BS226" s="127"/>
      <c r="BT226" s="127"/>
      <c r="BU226" s="127"/>
      <c r="BV226" s="127"/>
      <c r="BW226" s="127"/>
      <c r="BX226" s="127"/>
      <c r="BY226" s="127"/>
      <c r="BZ226" s="127"/>
      <c r="CA226" s="127"/>
      <c r="CB226" s="127"/>
      <c r="CC226" s="127"/>
      <c r="CD226" s="127"/>
      <c r="CE226" s="127"/>
      <c r="CF226" s="127"/>
      <c r="CG226" s="127"/>
      <c r="CH226" s="127"/>
      <c r="CI226" s="127"/>
      <c r="CJ226" s="127"/>
      <c r="CK226" s="127"/>
      <c r="CL226" s="127"/>
      <c r="CM226" s="127"/>
      <c r="CN226" s="127"/>
      <c r="CO226" s="127"/>
      <c r="CP226" s="127"/>
      <c r="CQ226" s="127"/>
      <c r="CR226" s="127"/>
      <c r="CS226" s="127"/>
      <c r="CT226" s="127"/>
      <c r="CU226" s="127"/>
      <c r="CV226" s="127"/>
      <c r="CW226" s="127"/>
      <c r="CX226" s="127"/>
      <c r="CY226" s="127"/>
      <c r="CZ226" s="127"/>
      <c r="DA226" s="127"/>
      <c r="DB226" s="127"/>
      <c r="DC226" s="127"/>
      <c r="DD226" s="127"/>
    </row>
    <row r="227" spans="1:108" ht="32.25" customHeight="1">
      <c r="A227" s="25"/>
      <c r="B227" s="151" t="s">
        <v>205</v>
      </c>
      <c r="C227" s="151"/>
      <c r="D227" s="151"/>
      <c r="E227" s="151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  <c r="T227" s="151"/>
      <c r="U227" s="151"/>
      <c r="V227" s="151"/>
      <c r="W227" s="151"/>
      <c r="X227" s="151"/>
      <c r="Y227" s="151"/>
      <c r="Z227" s="151"/>
      <c r="AA227" s="151"/>
      <c r="AB227" s="151"/>
      <c r="AC227" s="151"/>
      <c r="AD227" s="151"/>
      <c r="AE227" s="151"/>
      <c r="AF227" s="151"/>
      <c r="AG227" s="151"/>
      <c r="AH227" s="151"/>
      <c r="AI227" s="151"/>
      <c r="AJ227" s="152"/>
      <c r="AK227" s="131"/>
      <c r="AL227" s="132"/>
      <c r="AM227" s="132"/>
      <c r="AN227" s="132"/>
      <c r="AO227" s="132"/>
      <c r="AP227" s="132"/>
      <c r="AQ227" s="132"/>
      <c r="AR227" s="132"/>
      <c r="AS227" s="132"/>
      <c r="AT227" s="132"/>
      <c r="AU227" s="132"/>
      <c r="AV227" s="132"/>
      <c r="AW227" s="132"/>
      <c r="AX227" s="133"/>
      <c r="AY227" s="127"/>
      <c r="AZ227" s="127"/>
      <c r="BA227" s="127"/>
      <c r="BB227" s="127"/>
      <c r="BC227" s="127"/>
      <c r="BD227" s="127"/>
      <c r="BE227" s="127"/>
      <c r="BF227" s="127"/>
      <c r="BG227" s="127"/>
      <c r="BH227" s="127"/>
      <c r="BI227" s="127"/>
      <c r="BJ227" s="127"/>
      <c r="BK227" s="127"/>
      <c r="BL227" s="127"/>
      <c r="BM227" s="127"/>
      <c r="BN227" s="127"/>
      <c r="BO227" s="127"/>
      <c r="BP227" s="127"/>
      <c r="BQ227" s="127"/>
      <c r="BR227" s="127"/>
      <c r="BS227" s="127"/>
      <c r="BT227" s="127"/>
      <c r="BU227" s="127"/>
      <c r="BV227" s="127"/>
      <c r="BW227" s="127"/>
      <c r="BX227" s="127"/>
      <c r="BY227" s="127"/>
      <c r="BZ227" s="127"/>
      <c r="CA227" s="127"/>
      <c r="CB227" s="127"/>
      <c r="CC227" s="127"/>
      <c r="CD227" s="127"/>
      <c r="CE227" s="127"/>
      <c r="CF227" s="127"/>
      <c r="CG227" s="127"/>
      <c r="CH227" s="127"/>
      <c r="CI227" s="127"/>
      <c r="CJ227" s="127"/>
      <c r="CK227" s="127"/>
      <c r="CL227" s="127"/>
      <c r="CM227" s="127"/>
      <c r="CN227" s="127"/>
      <c r="CO227" s="127"/>
      <c r="CP227" s="127"/>
      <c r="CQ227" s="127"/>
      <c r="CR227" s="127"/>
      <c r="CS227" s="127"/>
      <c r="CT227" s="127"/>
      <c r="CU227" s="127"/>
      <c r="CV227" s="127"/>
      <c r="CW227" s="127"/>
      <c r="CX227" s="127"/>
      <c r="CY227" s="127"/>
      <c r="CZ227" s="127"/>
      <c r="DA227" s="127"/>
      <c r="DB227" s="127"/>
      <c r="DC227" s="127"/>
      <c r="DD227" s="127"/>
    </row>
    <row r="228" spans="1:108" ht="16.5" customHeight="1">
      <c r="A228" s="167" t="s">
        <v>206</v>
      </c>
      <c r="B228" s="128"/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  <c r="T228" s="128"/>
      <c r="U228" s="128"/>
      <c r="V228" s="128"/>
      <c r="W228" s="128"/>
      <c r="X228" s="128"/>
      <c r="Y228" s="128"/>
      <c r="Z228" s="128"/>
      <c r="AA228" s="128"/>
      <c r="AB228" s="128"/>
      <c r="AC228" s="128"/>
      <c r="AD228" s="128"/>
      <c r="AE228" s="128"/>
      <c r="AF228" s="128"/>
      <c r="AG228" s="128"/>
      <c r="AH228" s="128"/>
      <c r="AI228" s="128"/>
      <c r="AJ228" s="128"/>
      <c r="AK228" s="128"/>
      <c r="AL228" s="128"/>
      <c r="AM228" s="128"/>
      <c r="AN228" s="128"/>
      <c r="AO228" s="128"/>
      <c r="AP228" s="128"/>
      <c r="AQ228" s="128"/>
      <c r="AR228" s="128"/>
      <c r="AS228" s="128"/>
      <c r="AT228" s="128"/>
      <c r="AU228" s="128"/>
      <c r="AV228" s="128"/>
      <c r="AW228" s="128"/>
      <c r="AX228" s="128"/>
      <c r="AY228" s="128"/>
      <c r="AZ228" s="128"/>
      <c r="BA228" s="128"/>
      <c r="BB228" s="128"/>
      <c r="BC228" s="128"/>
      <c r="BD228" s="128"/>
      <c r="BE228" s="128"/>
      <c r="BF228" s="128"/>
      <c r="BG228" s="128"/>
      <c r="BH228" s="128"/>
      <c r="BI228" s="128"/>
      <c r="BJ228" s="128"/>
      <c r="BK228" s="128"/>
      <c r="BL228" s="128"/>
      <c r="BM228" s="128"/>
      <c r="BN228" s="128"/>
      <c r="BO228" s="128"/>
      <c r="BP228" s="128"/>
      <c r="BQ228" s="128"/>
      <c r="BR228" s="128"/>
      <c r="BS228" s="128"/>
      <c r="BT228" s="128"/>
      <c r="BU228" s="128"/>
      <c r="BV228" s="128"/>
      <c r="BW228" s="128"/>
      <c r="BX228" s="128"/>
      <c r="BY228" s="128"/>
      <c r="BZ228" s="128"/>
      <c r="CA228" s="128"/>
      <c r="CB228" s="128"/>
      <c r="CC228" s="128"/>
      <c r="CD228" s="128"/>
      <c r="CE228" s="128"/>
      <c r="CF228" s="128"/>
      <c r="CG228" s="128"/>
      <c r="CH228" s="128"/>
      <c r="CI228" s="128"/>
      <c r="CJ228" s="128"/>
      <c r="CK228" s="128"/>
      <c r="CL228" s="128"/>
      <c r="CM228" s="128"/>
      <c r="CN228" s="128"/>
      <c r="CO228" s="128"/>
      <c r="CP228" s="128"/>
      <c r="CQ228" s="128"/>
      <c r="CR228" s="128"/>
      <c r="CS228" s="128"/>
      <c r="CT228" s="128"/>
      <c r="CU228" s="128"/>
      <c r="CV228" s="128"/>
      <c r="CW228" s="128"/>
      <c r="CX228" s="128"/>
      <c r="CY228" s="128"/>
      <c r="CZ228" s="128"/>
      <c r="DA228" s="128"/>
      <c r="DB228" s="128"/>
      <c r="DC228" s="128"/>
      <c r="DD228" s="129"/>
    </row>
    <row r="229" spans="1:108" ht="32.25" customHeight="1">
      <c r="A229" s="25"/>
      <c r="B229" s="151" t="s">
        <v>207</v>
      </c>
      <c r="C229" s="151"/>
      <c r="D229" s="151"/>
      <c r="E229" s="151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  <c r="X229" s="151"/>
      <c r="Y229" s="151"/>
      <c r="Z229" s="151"/>
      <c r="AA229" s="151"/>
      <c r="AB229" s="151"/>
      <c r="AC229" s="151"/>
      <c r="AD229" s="151"/>
      <c r="AE229" s="151"/>
      <c r="AF229" s="151"/>
      <c r="AG229" s="151"/>
      <c r="AH229" s="151"/>
      <c r="AI229" s="151"/>
      <c r="AJ229" s="152"/>
      <c r="AK229" s="131"/>
      <c r="AL229" s="132"/>
      <c r="AM229" s="132"/>
      <c r="AN229" s="132"/>
      <c r="AO229" s="132"/>
      <c r="AP229" s="132"/>
      <c r="AQ229" s="132"/>
      <c r="AR229" s="132"/>
      <c r="AS229" s="132"/>
      <c r="AT229" s="132"/>
      <c r="AU229" s="132"/>
      <c r="AV229" s="132"/>
      <c r="AW229" s="132"/>
      <c r="AX229" s="133"/>
      <c r="AY229" s="127"/>
      <c r="AZ229" s="127"/>
      <c r="BA229" s="127"/>
      <c r="BB229" s="127"/>
      <c r="BC229" s="127"/>
      <c r="BD229" s="127"/>
      <c r="BE229" s="127"/>
      <c r="BF229" s="127"/>
      <c r="BG229" s="127"/>
      <c r="BH229" s="127"/>
      <c r="BI229" s="127"/>
      <c r="BJ229" s="127"/>
      <c r="BK229" s="127"/>
      <c r="BL229" s="127"/>
      <c r="BM229" s="127"/>
      <c r="BN229" s="127"/>
      <c r="BO229" s="127"/>
      <c r="BP229" s="127"/>
      <c r="BQ229" s="127"/>
      <c r="BR229" s="127"/>
      <c r="BS229" s="127"/>
      <c r="BT229" s="127"/>
      <c r="BU229" s="127"/>
      <c r="BV229" s="127"/>
      <c r="BW229" s="127"/>
      <c r="BX229" s="127"/>
      <c r="BY229" s="127"/>
      <c r="BZ229" s="127"/>
      <c r="CA229" s="127"/>
      <c r="CB229" s="127"/>
      <c r="CC229" s="127"/>
      <c r="CD229" s="127"/>
      <c r="CE229" s="127"/>
      <c r="CF229" s="127"/>
      <c r="CG229" s="127"/>
      <c r="CH229" s="127"/>
      <c r="CI229" s="127"/>
      <c r="CJ229" s="127"/>
      <c r="CK229" s="127"/>
      <c r="CL229" s="127"/>
      <c r="CM229" s="127"/>
      <c r="CN229" s="127"/>
      <c r="CO229" s="127"/>
      <c r="CP229" s="127"/>
      <c r="CQ229" s="127"/>
      <c r="CR229" s="127"/>
      <c r="CS229" s="127"/>
      <c r="CT229" s="127"/>
      <c r="CU229" s="127"/>
      <c r="CV229" s="127"/>
      <c r="CW229" s="127"/>
      <c r="CX229" s="127"/>
      <c r="CY229" s="127"/>
      <c r="CZ229" s="127"/>
      <c r="DA229" s="127"/>
      <c r="DB229" s="127"/>
      <c r="DC229" s="127"/>
      <c r="DD229" s="127"/>
    </row>
    <row r="230" spans="1:108" ht="32.25" customHeight="1">
      <c r="A230" s="25"/>
      <c r="B230" s="151" t="s">
        <v>208</v>
      </c>
      <c r="C230" s="151"/>
      <c r="D230" s="151"/>
      <c r="E230" s="151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T230" s="151"/>
      <c r="U230" s="151"/>
      <c r="V230" s="151"/>
      <c r="W230" s="151"/>
      <c r="X230" s="151"/>
      <c r="Y230" s="151"/>
      <c r="Z230" s="151"/>
      <c r="AA230" s="151"/>
      <c r="AB230" s="151"/>
      <c r="AC230" s="151"/>
      <c r="AD230" s="151"/>
      <c r="AE230" s="151"/>
      <c r="AF230" s="151"/>
      <c r="AG230" s="151"/>
      <c r="AH230" s="151"/>
      <c r="AI230" s="151"/>
      <c r="AJ230" s="152"/>
      <c r="AK230" s="131"/>
      <c r="AL230" s="132"/>
      <c r="AM230" s="132"/>
      <c r="AN230" s="132"/>
      <c r="AO230" s="132"/>
      <c r="AP230" s="132"/>
      <c r="AQ230" s="132"/>
      <c r="AR230" s="132"/>
      <c r="AS230" s="132"/>
      <c r="AT230" s="132"/>
      <c r="AU230" s="132"/>
      <c r="AV230" s="132"/>
      <c r="AW230" s="132"/>
      <c r="AX230" s="133"/>
      <c r="AY230" s="127"/>
      <c r="AZ230" s="127"/>
      <c r="BA230" s="127"/>
      <c r="BB230" s="127"/>
      <c r="BC230" s="127"/>
      <c r="BD230" s="127"/>
      <c r="BE230" s="127"/>
      <c r="BF230" s="127"/>
      <c r="BG230" s="127"/>
      <c r="BH230" s="127"/>
      <c r="BI230" s="127"/>
      <c r="BJ230" s="127"/>
      <c r="BK230" s="127"/>
      <c r="BL230" s="127"/>
      <c r="BM230" s="127"/>
      <c r="BN230" s="127"/>
      <c r="BO230" s="127"/>
      <c r="BP230" s="127"/>
      <c r="BQ230" s="127"/>
      <c r="BR230" s="127"/>
      <c r="BS230" s="127"/>
      <c r="BT230" s="127"/>
      <c r="BU230" s="127"/>
      <c r="BV230" s="127"/>
      <c r="BW230" s="127"/>
      <c r="BX230" s="127"/>
      <c r="BY230" s="127"/>
      <c r="BZ230" s="127"/>
      <c r="CA230" s="127"/>
      <c r="CB230" s="127"/>
      <c r="CC230" s="127"/>
      <c r="CD230" s="127"/>
      <c r="CE230" s="127"/>
      <c r="CF230" s="127"/>
      <c r="CG230" s="127"/>
      <c r="CH230" s="127"/>
      <c r="CI230" s="127"/>
      <c r="CJ230" s="127"/>
      <c r="CK230" s="127"/>
      <c r="CL230" s="127"/>
      <c r="CM230" s="127"/>
      <c r="CN230" s="127"/>
      <c r="CO230" s="127"/>
      <c r="CP230" s="127"/>
      <c r="CQ230" s="127"/>
      <c r="CR230" s="127"/>
      <c r="CS230" s="127"/>
      <c r="CT230" s="127"/>
      <c r="CU230" s="127"/>
      <c r="CV230" s="127"/>
      <c r="CW230" s="127"/>
      <c r="CX230" s="127"/>
      <c r="CY230" s="127"/>
      <c r="CZ230" s="127"/>
      <c r="DA230" s="127"/>
      <c r="DB230" s="127"/>
      <c r="DC230" s="127"/>
      <c r="DD230" s="127"/>
    </row>
    <row r="231" spans="1:108" ht="48" customHeight="1">
      <c r="A231" s="25"/>
      <c r="B231" s="151" t="s">
        <v>209</v>
      </c>
      <c r="C231" s="151"/>
      <c r="D231" s="151"/>
      <c r="E231" s="151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  <c r="W231" s="151"/>
      <c r="X231" s="151"/>
      <c r="Y231" s="151"/>
      <c r="Z231" s="151"/>
      <c r="AA231" s="151"/>
      <c r="AB231" s="151"/>
      <c r="AC231" s="151"/>
      <c r="AD231" s="151"/>
      <c r="AE231" s="151"/>
      <c r="AF231" s="151"/>
      <c r="AG231" s="151"/>
      <c r="AH231" s="151"/>
      <c r="AI231" s="151"/>
      <c r="AJ231" s="152"/>
      <c r="AK231" s="131"/>
      <c r="AL231" s="132"/>
      <c r="AM231" s="132"/>
      <c r="AN231" s="132"/>
      <c r="AO231" s="132"/>
      <c r="AP231" s="132"/>
      <c r="AQ231" s="132"/>
      <c r="AR231" s="132"/>
      <c r="AS231" s="132"/>
      <c r="AT231" s="132"/>
      <c r="AU231" s="132"/>
      <c r="AV231" s="132"/>
      <c r="AW231" s="132"/>
      <c r="AX231" s="133"/>
      <c r="AY231" s="127"/>
      <c r="AZ231" s="127"/>
      <c r="BA231" s="127"/>
      <c r="BB231" s="127"/>
      <c r="BC231" s="127"/>
      <c r="BD231" s="127"/>
      <c r="BE231" s="127"/>
      <c r="BF231" s="127"/>
      <c r="BG231" s="127"/>
      <c r="BH231" s="127"/>
      <c r="BI231" s="127"/>
      <c r="BJ231" s="127"/>
      <c r="BK231" s="127"/>
      <c r="BL231" s="127"/>
      <c r="BM231" s="127"/>
      <c r="BN231" s="127"/>
      <c r="BO231" s="127"/>
      <c r="BP231" s="127"/>
      <c r="BQ231" s="127"/>
      <c r="BR231" s="127"/>
      <c r="BS231" s="127"/>
      <c r="BT231" s="127"/>
      <c r="BU231" s="127"/>
      <c r="BV231" s="127"/>
      <c r="BW231" s="127"/>
      <c r="BX231" s="127"/>
      <c r="BY231" s="127"/>
      <c r="BZ231" s="127"/>
      <c r="CA231" s="127"/>
      <c r="CB231" s="127"/>
      <c r="CC231" s="127"/>
      <c r="CD231" s="127"/>
      <c r="CE231" s="127"/>
      <c r="CF231" s="127"/>
      <c r="CG231" s="127"/>
      <c r="CH231" s="127"/>
      <c r="CI231" s="127"/>
      <c r="CJ231" s="127"/>
      <c r="CK231" s="127"/>
      <c r="CL231" s="127"/>
      <c r="CM231" s="127"/>
      <c r="CN231" s="127"/>
      <c r="CO231" s="127"/>
      <c r="CP231" s="127"/>
      <c r="CQ231" s="127"/>
      <c r="CR231" s="127"/>
      <c r="CS231" s="127"/>
      <c r="CT231" s="127"/>
      <c r="CU231" s="127"/>
      <c r="CV231" s="127"/>
      <c r="CW231" s="127"/>
      <c r="CX231" s="127"/>
      <c r="CY231" s="127"/>
      <c r="CZ231" s="127"/>
      <c r="DA231" s="127"/>
      <c r="DB231" s="127"/>
      <c r="DC231" s="127"/>
      <c r="DD231" s="127"/>
    </row>
    <row r="232" spans="1:108" ht="16.5" customHeight="1">
      <c r="A232" s="25"/>
      <c r="B232" s="151" t="s">
        <v>210</v>
      </c>
      <c r="C232" s="151"/>
      <c r="D232" s="151"/>
      <c r="E232" s="151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  <c r="U232" s="151"/>
      <c r="V232" s="151"/>
      <c r="W232" s="151"/>
      <c r="X232" s="151"/>
      <c r="Y232" s="151"/>
      <c r="Z232" s="151"/>
      <c r="AA232" s="151"/>
      <c r="AB232" s="151"/>
      <c r="AC232" s="151"/>
      <c r="AD232" s="151"/>
      <c r="AE232" s="151"/>
      <c r="AF232" s="151"/>
      <c r="AG232" s="151"/>
      <c r="AH232" s="151"/>
      <c r="AI232" s="151"/>
      <c r="AJ232" s="152"/>
      <c r="AK232" s="131"/>
      <c r="AL232" s="132"/>
      <c r="AM232" s="132"/>
      <c r="AN232" s="132"/>
      <c r="AO232" s="132"/>
      <c r="AP232" s="132"/>
      <c r="AQ232" s="132"/>
      <c r="AR232" s="132"/>
      <c r="AS232" s="132"/>
      <c r="AT232" s="132"/>
      <c r="AU232" s="132"/>
      <c r="AV232" s="132"/>
      <c r="AW232" s="132"/>
      <c r="AX232" s="133"/>
      <c r="AY232" s="127"/>
      <c r="AZ232" s="127"/>
      <c r="BA232" s="127"/>
      <c r="BB232" s="127"/>
      <c r="BC232" s="127"/>
      <c r="BD232" s="127"/>
      <c r="BE232" s="127"/>
      <c r="BF232" s="127"/>
      <c r="BG232" s="127"/>
      <c r="BH232" s="127"/>
      <c r="BI232" s="127"/>
      <c r="BJ232" s="127"/>
      <c r="BK232" s="127"/>
      <c r="BL232" s="127"/>
      <c r="BM232" s="127"/>
      <c r="BN232" s="127"/>
      <c r="BO232" s="127"/>
      <c r="BP232" s="127"/>
      <c r="BQ232" s="127"/>
      <c r="BR232" s="127"/>
      <c r="BS232" s="127"/>
      <c r="BT232" s="127"/>
      <c r="BU232" s="127"/>
      <c r="BV232" s="127"/>
      <c r="BW232" s="127"/>
      <c r="BX232" s="127"/>
      <c r="BY232" s="127"/>
      <c r="BZ232" s="127"/>
      <c r="CA232" s="127"/>
      <c r="CB232" s="127"/>
      <c r="CC232" s="127"/>
      <c r="CD232" s="127"/>
      <c r="CE232" s="127"/>
      <c r="CF232" s="127"/>
      <c r="CG232" s="127"/>
      <c r="CH232" s="127"/>
      <c r="CI232" s="127"/>
      <c r="CJ232" s="127"/>
      <c r="CK232" s="127"/>
      <c r="CL232" s="127"/>
      <c r="CM232" s="127"/>
      <c r="CN232" s="127"/>
      <c r="CO232" s="127"/>
      <c r="CP232" s="127"/>
      <c r="CQ232" s="127"/>
      <c r="CR232" s="127"/>
      <c r="CS232" s="127"/>
      <c r="CT232" s="127"/>
      <c r="CU232" s="127"/>
      <c r="CV232" s="127"/>
      <c r="CW232" s="127"/>
      <c r="CX232" s="127"/>
      <c r="CY232" s="127"/>
      <c r="CZ232" s="127"/>
      <c r="DA232" s="127"/>
      <c r="DB232" s="127"/>
      <c r="DC232" s="127"/>
      <c r="DD232" s="127"/>
    </row>
    <row r="233" spans="1:108" ht="32.25" customHeight="1">
      <c r="A233" s="25"/>
      <c r="B233" s="151" t="s">
        <v>211</v>
      </c>
      <c r="C233" s="151"/>
      <c r="D233" s="151"/>
      <c r="E233" s="151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T233" s="151"/>
      <c r="U233" s="151"/>
      <c r="V233" s="151"/>
      <c r="W233" s="151"/>
      <c r="X233" s="151"/>
      <c r="Y233" s="151"/>
      <c r="Z233" s="151"/>
      <c r="AA233" s="151"/>
      <c r="AB233" s="151"/>
      <c r="AC233" s="151"/>
      <c r="AD233" s="151"/>
      <c r="AE233" s="151"/>
      <c r="AF233" s="151"/>
      <c r="AG233" s="151"/>
      <c r="AH233" s="151"/>
      <c r="AI233" s="151"/>
      <c r="AJ233" s="152"/>
      <c r="AK233" s="131"/>
      <c r="AL233" s="132"/>
      <c r="AM233" s="132"/>
      <c r="AN233" s="132"/>
      <c r="AO233" s="132"/>
      <c r="AP233" s="132"/>
      <c r="AQ233" s="132"/>
      <c r="AR233" s="132"/>
      <c r="AS233" s="132"/>
      <c r="AT233" s="132"/>
      <c r="AU233" s="132"/>
      <c r="AV233" s="132"/>
      <c r="AW233" s="132"/>
      <c r="AX233" s="133"/>
      <c r="AY233" s="127"/>
      <c r="AZ233" s="127"/>
      <c r="BA233" s="127"/>
      <c r="BB233" s="127"/>
      <c r="BC233" s="127"/>
      <c r="BD233" s="127"/>
      <c r="BE233" s="127"/>
      <c r="BF233" s="127"/>
      <c r="BG233" s="127"/>
      <c r="BH233" s="127"/>
      <c r="BI233" s="127"/>
      <c r="BJ233" s="127"/>
      <c r="BK233" s="127"/>
      <c r="BL233" s="127"/>
      <c r="BM233" s="127"/>
      <c r="BN233" s="127"/>
      <c r="BO233" s="127"/>
      <c r="BP233" s="127"/>
      <c r="BQ233" s="127"/>
      <c r="BR233" s="127"/>
      <c r="BS233" s="127"/>
      <c r="BT233" s="127"/>
      <c r="BU233" s="127"/>
      <c r="BV233" s="127"/>
      <c r="BW233" s="127"/>
      <c r="BX233" s="127"/>
      <c r="BY233" s="127"/>
      <c r="BZ233" s="127"/>
      <c r="CA233" s="127"/>
      <c r="CB233" s="127"/>
      <c r="CC233" s="127"/>
      <c r="CD233" s="127"/>
      <c r="CE233" s="127"/>
      <c r="CF233" s="127"/>
      <c r="CG233" s="127"/>
      <c r="CH233" s="127"/>
      <c r="CI233" s="127"/>
      <c r="CJ233" s="127"/>
      <c r="CK233" s="127"/>
      <c r="CL233" s="127"/>
      <c r="CM233" s="127"/>
      <c r="CN233" s="127"/>
      <c r="CO233" s="127"/>
      <c r="CP233" s="127"/>
      <c r="CQ233" s="127"/>
      <c r="CR233" s="127"/>
      <c r="CS233" s="127"/>
      <c r="CT233" s="127"/>
      <c r="CU233" s="127"/>
      <c r="CV233" s="127"/>
      <c r="CW233" s="127"/>
      <c r="CX233" s="127"/>
      <c r="CY233" s="127"/>
      <c r="CZ233" s="127"/>
      <c r="DA233" s="127"/>
      <c r="DB233" s="127"/>
      <c r="DC233" s="127"/>
      <c r="DD233" s="127"/>
    </row>
    <row r="234" spans="1:108" ht="32.25" customHeight="1">
      <c r="A234" s="25"/>
      <c r="B234" s="151" t="s">
        <v>212</v>
      </c>
      <c r="C234" s="151"/>
      <c r="D234" s="151"/>
      <c r="E234" s="151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T234" s="151"/>
      <c r="U234" s="151"/>
      <c r="V234" s="151"/>
      <c r="W234" s="151"/>
      <c r="X234" s="151"/>
      <c r="Y234" s="151"/>
      <c r="Z234" s="151"/>
      <c r="AA234" s="151"/>
      <c r="AB234" s="151"/>
      <c r="AC234" s="151"/>
      <c r="AD234" s="151"/>
      <c r="AE234" s="151"/>
      <c r="AF234" s="151"/>
      <c r="AG234" s="151"/>
      <c r="AH234" s="151"/>
      <c r="AI234" s="151"/>
      <c r="AJ234" s="152"/>
      <c r="AK234" s="131"/>
      <c r="AL234" s="132"/>
      <c r="AM234" s="132"/>
      <c r="AN234" s="132"/>
      <c r="AO234" s="132"/>
      <c r="AP234" s="132"/>
      <c r="AQ234" s="132"/>
      <c r="AR234" s="132"/>
      <c r="AS234" s="132"/>
      <c r="AT234" s="132"/>
      <c r="AU234" s="132"/>
      <c r="AV234" s="132"/>
      <c r="AW234" s="132"/>
      <c r="AX234" s="133"/>
      <c r="AY234" s="127"/>
      <c r="AZ234" s="127"/>
      <c r="BA234" s="127"/>
      <c r="BB234" s="127"/>
      <c r="BC234" s="127"/>
      <c r="BD234" s="127"/>
      <c r="BE234" s="127"/>
      <c r="BF234" s="127"/>
      <c r="BG234" s="127"/>
      <c r="BH234" s="127"/>
      <c r="BI234" s="127"/>
      <c r="BJ234" s="127"/>
      <c r="BK234" s="127"/>
      <c r="BL234" s="127"/>
      <c r="BM234" s="127"/>
      <c r="BN234" s="127"/>
      <c r="BO234" s="127"/>
      <c r="BP234" s="127"/>
      <c r="BQ234" s="127"/>
      <c r="BR234" s="127"/>
      <c r="BS234" s="127"/>
      <c r="BT234" s="127"/>
      <c r="BU234" s="127"/>
      <c r="BV234" s="127"/>
      <c r="BW234" s="127"/>
      <c r="BX234" s="127"/>
      <c r="BY234" s="127"/>
      <c r="BZ234" s="127"/>
      <c r="CA234" s="127"/>
      <c r="CB234" s="127"/>
      <c r="CC234" s="127"/>
      <c r="CD234" s="127"/>
      <c r="CE234" s="127"/>
      <c r="CF234" s="127"/>
      <c r="CG234" s="127"/>
      <c r="CH234" s="127"/>
      <c r="CI234" s="127"/>
      <c r="CJ234" s="127"/>
      <c r="CK234" s="127"/>
      <c r="CL234" s="127"/>
      <c r="CM234" s="127"/>
      <c r="CN234" s="127"/>
      <c r="CO234" s="127"/>
      <c r="CP234" s="127"/>
      <c r="CQ234" s="127"/>
      <c r="CR234" s="127"/>
      <c r="CS234" s="127"/>
      <c r="CT234" s="127"/>
      <c r="CU234" s="127"/>
      <c r="CV234" s="127"/>
      <c r="CW234" s="127"/>
      <c r="CX234" s="127"/>
      <c r="CY234" s="127"/>
      <c r="CZ234" s="127"/>
      <c r="DA234" s="127"/>
      <c r="DB234" s="127"/>
      <c r="DC234" s="127"/>
      <c r="DD234" s="127"/>
    </row>
    <row r="235" spans="1:108" ht="16.5" customHeight="1">
      <c r="A235" s="167" t="s">
        <v>213</v>
      </c>
      <c r="B235" s="128"/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  <c r="T235" s="128"/>
      <c r="U235" s="128"/>
      <c r="V235" s="128"/>
      <c r="W235" s="128"/>
      <c r="X235" s="128"/>
      <c r="Y235" s="128"/>
      <c r="Z235" s="128"/>
      <c r="AA235" s="128"/>
      <c r="AB235" s="128"/>
      <c r="AC235" s="128"/>
      <c r="AD235" s="128"/>
      <c r="AE235" s="128"/>
      <c r="AF235" s="128"/>
      <c r="AG235" s="128"/>
      <c r="AH235" s="128"/>
      <c r="AI235" s="128"/>
      <c r="AJ235" s="128"/>
      <c r="AK235" s="128"/>
      <c r="AL235" s="128"/>
      <c r="AM235" s="128"/>
      <c r="AN235" s="128"/>
      <c r="AO235" s="128"/>
      <c r="AP235" s="128"/>
      <c r="AQ235" s="128"/>
      <c r="AR235" s="128"/>
      <c r="AS235" s="128"/>
      <c r="AT235" s="128"/>
      <c r="AU235" s="128"/>
      <c r="AV235" s="128"/>
      <c r="AW235" s="128"/>
      <c r="AX235" s="128"/>
      <c r="AY235" s="128"/>
      <c r="AZ235" s="128"/>
      <c r="BA235" s="128"/>
      <c r="BB235" s="128"/>
      <c r="BC235" s="128"/>
      <c r="BD235" s="128"/>
      <c r="BE235" s="128"/>
      <c r="BF235" s="128"/>
      <c r="BG235" s="128"/>
      <c r="BH235" s="128"/>
      <c r="BI235" s="128"/>
      <c r="BJ235" s="128"/>
      <c r="BK235" s="128"/>
      <c r="BL235" s="128"/>
      <c r="BM235" s="128"/>
      <c r="BN235" s="128"/>
      <c r="BO235" s="128"/>
      <c r="BP235" s="128"/>
      <c r="BQ235" s="128"/>
      <c r="BR235" s="128"/>
      <c r="BS235" s="128"/>
      <c r="BT235" s="128"/>
      <c r="BU235" s="128"/>
      <c r="BV235" s="128"/>
      <c r="BW235" s="128"/>
      <c r="BX235" s="128"/>
      <c r="BY235" s="128"/>
      <c r="BZ235" s="128"/>
      <c r="CA235" s="128"/>
      <c r="CB235" s="128"/>
      <c r="CC235" s="128"/>
      <c r="CD235" s="128"/>
      <c r="CE235" s="128"/>
      <c r="CF235" s="128"/>
      <c r="CG235" s="128"/>
      <c r="CH235" s="128"/>
      <c r="CI235" s="128"/>
      <c r="CJ235" s="128"/>
      <c r="CK235" s="128"/>
      <c r="CL235" s="128"/>
      <c r="CM235" s="128"/>
      <c r="CN235" s="128"/>
      <c r="CO235" s="128"/>
      <c r="CP235" s="128"/>
      <c r="CQ235" s="128"/>
      <c r="CR235" s="128"/>
      <c r="CS235" s="128"/>
      <c r="CT235" s="128"/>
      <c r="CU235" s="128"/>
      <c r="CV235" s="128"/>
      <c r="CW235" s="128"/>
      <c r="CX235" s="128"/>
      <c r="CY235" s="128"/>
      <c r="CZ235" s="128"/>
      <c r="DA235" s="128"/>
      <c r="DB235" s="128"/>
      <c r="DC235" s="128"/>
      <c r="DD235" s="129"/>
    </row>
    <row r="236" spans="1:108" ht="48" customHeight="1">
      <c r="A236" s="25"/>
      <c r="B236" s="151" t="s">
        <v>214</v>
      </c>
      <c r="C236" s="151"/>
      <c r="D236" s="151"/>
      <c r="E236" s="151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  <c r="S236" s="151"/>
      <c r="T236" s="151"/>
      <c r="U236" s="151"/>
      <c r="V236" s="151"/>
      <c r="W236" s="151"/>
      <c r="X236" s="151"/>
      <c r="Y236" s="151"/>
      <c r="Z236" s="151"/>
      <c r="AA236" s="151"/>
      <c r="AB236" s="151"/>
      <c r="AC236" s="151"/>
      <c r="AD236" s="151"/>
      <c r="AE236" s="151"/>
      <c r="AF236" s="151"/>
      <c r="AG236" s="151"/>
      <c r="AH236" s="151"/>
      <c r="AI236" s="151"/>
      <c r="AJ236" s="152"/>
      <c r="AK236" s="131"/>
      <c r="AL236" s="132"/>
      <c r="AM236" s="132"/>
      <c r="AN236" s="132"/>
      <c r="AO236" s="132"/>
      <c r="AP236" s="132"/>
      <c r="AQ236" s="132"/>
      <c r="AR236" s="132"/>
      <c r="AS236" s="132"/>
      <c r="AT236" s="132"/>
      <c r="AU236" s="132"/>
      <c r="AV236" s="132"/>
      <c r="AW236" s="132"/>
      <c r="AX236" s="133"/>
      <c r="AY236" s="127"/>
      <c r="AZ236" s="127"/>
      <c r="BA236" s="127"/>
      <c r="BB236" s="127"/>
      <c r="BC236" s="127"/>
      <c r="BD236" s="127"/>
      <c r="BE236" s="127"/>
      <c r="BF236" s="127"/>
      <c r="BG236" s="127"/>
      <c r="BH236" s="127"/>
      <c r="BI236" s="127"/>
      <c r="BJ236" s="127"/>
      <c r="BK236" s="127"/>
      <c r="BL236" s="127"/>
      <c r="BM236" s="127"/>
      <c r="BN236" s="127"/>
      <c r="BO236" s="127"/>
      <c r="BP236" s="127"/>
      <c r="BQ236" s="127"/>
      <c r="BR236" s="127"/>
      <c r="BS236" s="127"/>
      <c r="BT236" s="127"/>
      <c r="BU236" s="127"/>
      <c r="BV236" s="127"/>
      <c r="BW236" s="127"/>
      <c r="BX236" s="127"/>
      <c r="BY236" s="127"/>
      <c r="BZ236" s="127"/>
      <c r="CA236" s="127"/>
      <c r="CB236" s="127"/>
      <c r="CC236" s="127"/>
      <c r="CD236" s="127"/>
      <c r="CE236" s="127"/>
      <c r="CF236" s="127"/>
      <c r="CG236" s="127"/>
      <c r="CH236" s="127"/>
      <c r="CI236" s="127"/>
      <c r="CJ236" s="127"/>
      <c r="CK236" s="127"/>
      <c r="CL236" s="127"/>
      <c r="CM236" s="127"/>
      <c r="CN236" s="127"/>
      <c r="CO236" s="127"/>
      <c r="CP236" s="127"/>
      <c r="CQ236" s="127"/>
      <c r="CR236" s="127"/>
      <c r="CS236" s="127"/>
      <c r="CT236" s="127"/>
      <c r="CU236" s="127"/>
      <c r="CV236" s="127"/>
      <c r="CW236" s="127"/>
      <c r="CX236" s="127"/>
      <c r="CY236" s="127"/>
      <c r="CZ236" s="127"/>
      <c r="DA236" s="127"/>
      <c r="DB236" s="127"/>
      <c r="DC236" s="127"/>
      <c r="DD236" s="127"/>
    </row>
    <row r="237" spans="1:108" ht="63.75" customHeight="1">
      <c r="A237" s="25"/>
      <c r="B237" s="151" t="s">
        <v>215</v>
      </c>
      <c r="C237" s="151"/>
      <c r="D237" s="151"/>
      <c r="E237" s="151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  <c r="X237" s="151"/>
      <c r="Y237" s="151"/>
      <c r="Z237" s="151"/>
      <c r="AA237" s="151"/>
      <c r="AB237" s="151"/>
      <c r="AC237" s="151"/>
      <c r="AD237" s="151"/>
      <c r="AE237" s="151"/>
      <c r="AF237" s="151"/>
      <c r="AG237" s="151"/>
      <c r="AH237" s="151"/>
      <c r="AI237" s="151"/>
      <c r="AJ237" s="152"/>
      <c r="AK237" s="131"/>
      <c r="AL237" s="132"/>
      <c r="AM237" s="132"/>
      <c r="AN237" s="132"/>
      <c r="AO237" s="132"/>
      <c r="AP237" s="132"/>
      <c r="AQ237" s="132"/>
      <c r="AR237" s="132"/>
      <c r="AS237" s="132"/>
      <c r="AT237" s="132"/>
      <c r="AU237" s="132"/>
      <c r="AV237" s="132"/>
      <c r="AW237" s="132"/>
      <c r="AX237" s="133"/>
      <c r="AY237" s="127"/>
      <c r="AZ237" s="127"/>
      <c r="BA237" s="127"/>
      <c r="BB237" s="127"/>
      <c r="BC237" s="127"/>
      <c r="BD237" s="127"/>
      <c r="BE237" s="127"/>
      <c r="BF237" s="127"/>
      <c r="BG237" s="127"/>
      <c r="BH237" s="127"/>
      <c r="BI237" s="127"/>
      <c r="BJ237" s="127"/>
      <c r="BK237" s="127"/>
      <c r="BL237" s="127"/>
      <c r="BM237" s="127"/>
      <c r="BN237" s="127"/>
      <c r="BO237" s="127"/>
      <c r="BP237" s="127"/>
      <c r="BQ237" s="127"/>
      <c r="BR237" s="127"/>
      <c r="BS237" s="127"/>
      <c r="BT237" s="127"/>
      <c r="BU237" s="127"/>
      <c r="BV237" s="127"/>
      <c r="BW237" s="127"/>
      <c r="BX237" s="127"/>
      <c r="BY237" s="127"/>
      <c r="BZ237" s="127"/>
      <c r="CA237" s="127"/>
      <c r="CB237" s="127"/>
      <c r="CC237" s="127"/>
      <c r="CD237" s="127"/>
      <c r="CE237" s="127"/>
      <c r="CF237" s="127"/>
      <c r="CG237" s="127"/>
      <c r="CH237" s="127"/>
      <c r="CI237" s="127"/>
      <c r="CJ237" s="127"/>
      <c r="CK237" s="127"/>
      <c r="CL237" s="127"/>
      <c r="CM237" s="127"/>
      <c r="CN237" s="127"/>
      <c r="CO237" s="127"/>
      <c r="CP237" s="127"/>
      <c r="CQ237" s="127"/>
      <c r="CR237" s="127"/>
      <c r="CS237" s="127"/>
      <c r="CT237" s="127"/>
      <c r="CU237" s="127"/>
      <c r="CV237" s="127"/>
      <c r="CW237" s="127"/>
      <c r="CX237" s="127"/>
      <c r="CY237" s="127"/>
      <c r="CZ237" s="127"/>
      <c r="DA237" s="127"/>
      <c r="DB237" s="127"/>
      <c r="DC237" s="127"/>
      <c r="DD237" s="127"/>
    </row>
    <row r="238" spans="1:108" ht="63.75" customHeight="1">
      <c r="A238" s="25"/>
      <c r="B238" s="151" t="s">
        <v>216</v>
      </c>
      <c r="C238" s="151"/>
      <c r="D238" s="151"/>
      <c r="E238" s="151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  <c r="X238" s="151"/>
      <c r="Y238" s="151"/>
      <c r="Z238" s="151"/>
      <c r="AA238" s="151"/>
      <c r="AB238" s="151"/>
      <c r="AC238" s="151"/>
      <c r="AD238" s="151"/>
      <c r="AE238" s="151"/>
      <c r="AF238" s="151"/>
      <c r="AG238" s="151"/>
      <c r="AH238" s="151"/>
      <c r="AI238" s="151"/>
      <c r="AJ238" s="152"/>
      <c r="AK238" s="131"/>
      <c r="AL238" s="132"/>
      <c r="AM238" s="132"/>
      <c r="AN238" s="132"/>
      <c r="AO238" s="132"/>
      <c r="AP238" s="132"/>
      <c r="AQ238" s="132"/>
      <c r="AR238" s="132"/>
      <c r="AS238" s="132"/>
      <c r="AT238" s="132"/>
      <c r="AU238" s="132"/>
      <c r="AV238" s="132"/>
      <c r="AW238" s="132"/>
      <c r="AX238" s="133"/>
      <c r="AY238" s="127"/>
      <c r="AZ238" s="127"/>
      <c r="BA238" s="127"/>
      <c r="BB238" s="127"/>
      <c r="BC238" s="127"/>
      <c r="BD238" s="127"/>
      <c r="BE238" s="127"/>
      <c r="BF238" s="127"/>
      <c r="BG238" s="127"/>
      <c r="BH238" s="127"/>
      <c r="BI238" s="127"/>
      <c r="BJ238" s="127"/>
      <c r="BK238" s="127"/>
      <c r="BL238" s="127"/>
      <c r="BM238" s="127"/>
      <c r="BN238" s="127"/>
      <c r="BO238" s="127"/>
      <c r="BP238" s="127"/>
      <c r="BQ238" s="127"/>
      <c r="BR238" s="127"/>
      <c r="BS238" s="127"/>
      <c r="BT238" s="127"/>
      <c r="BU238" s="127"/>
      <c r="BV238" s="127"/>
      <c r="BW238" s="127"/>
      <c r="BX238" s="127"/>
      <c r="BY238" s="127"/>
      <c r="BZ238" s="127"/>
      <c r="CA238" s="127"/>
      <c r="CB238" s="127"/>
      <c r="CC238" s="127"/>
      <c r="CD238" s="127"/>
      <c r="CE238" s="127"/>
      <c r="CF238" s="127"/>
      <c r="CG238" s="127"/>
      <c r="CH238" s="127"/>
      <c r="CI238" s="127"/>
      <c r="CJ238" s="127"/>
      <c r="CK238" s="127"/>
      <c r="CL238" s="127"/>
      <c r="CM238" s="127"/>
      <c r="CN238" s="127"/>
      <c r="CO238" s="127"/>
      <c r="CP238" s="127"/>
      <c r="CQ238" s="127"/>
      <c r="CR238" s="127"/>
      <c r="CS238" s="127"/>
      <c r="CT238" s="127"/>
      <c r="CU238" s="127"/>
      <c r="CV238" s="127"/>
      <c r="CW238" s="127"/>
      <c r="CX238" s="127"/>
      <c r="CY238" s="127"/>
      <c r="CZ238" s="127"/>
      <c r="DA238" s="127"/>
      <c r="DB238" s="127"/>
      <c r="DC238" s="127"/>
      <c r="DD238" s="127"/>
    </row>
    <row r="239" spans="1:108" ht="16.5" customHeight="1">
      <c r="A239" s="25"/>
      <c r="B239" s="151" t="s">
        <v>217</v>
      </c>
      <c r="C239" s="151"/>
      <c r="D239" s="151"/>
      <c r="E239" s="151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51"/>
      <c r="U239" s="151"/>
      <c r="V239" s="151"/>
      <c r="W239" s="151"/>
      <c r="X239" s="151"/>
      <c r="Y239" s="151"/>
      <c r="Z239" s="151"/>
      <c r="AA239" s="151"/>
      <c r="AB239" s="151"/>
      <c r="AC239" s="151"/>
      <c r="AD239" s="151"/>
      <c r="AE239" s="151"/>
      <c r="AF239" s="151"/>
      <c r="AG239" s="151"/>
      <c r="AH239" s="151"/>
      <c r="AI239" s="151"/>
      <c r="AJ239" s="152"/>
      <c r="AK239" s="131"/>
      <c r="AL239" s="132"/>
      <c r="AM239" s="132"/>
      <c r="AN239" s="132"/>
      <c r="AO239" s="132"/>
      <c r="AP239" s="132"/>
      <c r="AQ239" s="132"/>
      <c r="AR239" s="132"/>
      <c r="AS239" s="132"/>
      <c r="AT239" s="132"/>
      <c r="AU239" s="132"/>
      <c r="AV239" s="132"/>
      <c r="AW239" s="132"/>
      <c r="AX239" s="133"/>
      <c r="AY239" s="127"/>
      <c r="AZ239" s="127"/>
      <c r="BA239" s="127"/>
      <c r="BB239" s="127"/>
      <c r="BC239" s="127"/>
      <c r="BD239" s="127"/>
      <c r="BE239" s="127"/>
      <c r="BF239" s="127"/>
      <c r="BG239" s="127"/>
      <c r="BH239" s="127"/>
      <c r="BI239" s="127"/>
      <c r="BJ239" s="127"/>
      <c r="BK239" s="127"/>
      <c r="BL239" s="127"/>
      <c r="BM239" s="127"/>
      <c r="BN239" s="127"/>
      <c r="BO239" s="127"/>
      <c r="BP239" s="127"/>
      <c r="BQ239" s="127"/>
      <c r="BR239" s="127"/>
      <c r="BS239" s="127"/>
      <c r="BT239" s="127"/>
      <c r="BU239" s="127"/>
      <c r="BV239" s="127"/>
      <c r="BW239" s="127"/>
      <c r="BX239" s="127"/>
      <c r="BY239" s="127"/>
      <c r="BZ239" s="127"/>
      <c r="CA239" s="127"/>
      <c r="CB239" s="127"/>
      <c r="CC239" s="127"/>
      <c r="CD239" s="127"/>
      <c r="CE239" s="127"/>
      <c r="CF239" s="127"/>
      <c r="CG239" s="127"/>
      <c r="CH239" s="127"/>
      <c r="CI239" s="127"/>
      <c r="CJ239" s="127"/>
      <c r="CK239" s="127"/>
      <c r="CL239" s="127"/>
      <c r="CM239" s="127"/>
      <c r="CN239" s="127"/>
      <c r="CO239" s="127"/>
      <c r="CP239" s="127"/>
      <c r="CQ239" s="127"/>
      <c r="CR239" s="127"/>
      <c r="CS239" s="127"/>
      <c r="CT239" s="127"/>
      <c r="CU239" s="127"/>
      <c r="CV239" s="127"/>
      <c r="CW239" s="127"/>
      <c r="CX239" s="127"/>
      <c r="CY239" s="127"/>
      <c r="CZ239" s="127"/>
      <c r="DA239" s="127"/>
      <c r="DB239" s="127"/>
      <c r="DC239" s="127"/>
      <c r="DD239" s="127"/>
    </row>
    <row r="240" spans="1:108" ht="16.5" customHeight="1">
      <c r="A240" s="167" t="s">
        <v>218</v>
      </c>
      <c r="B240" s="128"/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28"/>
      <c r="W240" s="128"/>
      <c r="X240" s="128"/>
      <c r="Y240" s="128"/>
      <c r="Z240" s="128"/>
      <c r="AA240" s="128"/>
      <c r="AB240" s="128"/>
      <c r="AC240" s="128"/>
      <c r="AD240" s="128"/>
      <c r="AE240" s="128"/>
      <c r="AF240" s="128"/>
      <c r="AG240" s="128"/>
      <c r="AH240" s="128"/>
      <c r="AI240" s="128"/>
      <c r="AJ240" s="128"/>
      <c r="AK240" s="128"/>
      <c r="AL240" s="128"/>
      <c r="AM240" s="128"/>
      <c r="AN240" s="128"/>
      <c r="AO240" s="128"/>
      <c r="AP240" s="128"/>
      <c r="AQ240" s="128"/>
      <c r="AR240" s="128"/>
      <c r="AS240" s="128"/>
      <c r="AT240" s="128"/>
      <c r="AU240" s="128"/>
      <c r="AV240" s="128"/>
      <c r="AW240" s="128"/>
      <c r="AX240" s="128"/>
      <c r="AY240" s="128"/>
      <c r="AZ240" s="128"/>
      <c r="BA240" s="128"/>
      <c r="BB240" s="128"/>
      <c r="BC240" s="128"/>
      <c r="BD240" s="128"/>
      <c r="BE240" s="128"/>
      <c r="BF240" s="128"/>
      <c r="BG240" s="128"/>
      <c r="BH240" s="128"/>
      <c r="BI240" s="128"/>
      <c r="BJ240" s="128"/>
      <c r="BK240" s="128"/>
      <c r="BL240" s="128"/>
      <c r="BM240" s="128"/>
      <c r="BN240" s="128"/>
      <c r="BO240" s="128"/>
      <c r="BP240" s="128"/>
      <c r="BQ240" s="128"/>
      <c r="BR240" s="128"/>
      <c r="BS240" s="128"/>
      <c r="BT240" s="128"/>
      <c r="BU240" s="128"/>
      <c r="BV240" s="128"/>
      <c r="BW240" s="128"/>
      <c r="BX240" s="128"/>
      <c r="BY240" s="128"/>
      <c r="BZ240" s="128"/>
      <c r="CA240" s="128"/>
      <c r="CB240" s="128"/>
      <c r="CC240" s="128"/>
      <c r="CD240" s="128"/>
      <c r="CE240" s="128"/>
      <c r="CF240" s="128"/>
      <c r="CG240" s="128"/>
      <c r="CH240" s="128"/>
      <c r="CI240" s="128"/>
      <c r="CJ240" s="128"/>
      <c r="CK240" s="128"/>
      <c r="CL240" s="128"/>
      <c r="CM240" s="128"/>
      <c r="CN240" s="128"/>
      <c r="CO240" s="128"/>
      <c r="CP240" s="128"/>
      <c r="CQ240" s="128"/>
      <c r="CR240" s="128"/>
      <c r="CS240" s="128"/>
      <c r="CT240" s="128"/>
      <c r="CU240" s="128"/>
      <c r="CV240" s="128"/>
      <c r="CW240" s="128"/>
      <c r="CX240" s="128"/>
      <c r="CY240" s="128"/>
      <c r="CZ240" s="128"/>
      <c r="DA240" s="128"/>
      <c r="DB240" s="128"/>
      <c r="DC240" s="128"/>
      <c r="DD240" s="129"/>
    </row>
    <row r="241" spans="1:108" ht="16.5" customHeight="1">
      <c r="A241" s="25"/>
      <c r="B241" s="151" t="s">
        <v>219</v>
      </c>
      <c r="C241" s="151"/>
      <c r="D241" s="151"/>
      <c r="E241" s="151"/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  <c r="R241" s="151"/>
      <c r="S241" s="151"/>
      <c r="T241" s="151"/>
      <c r="U241" s="151"/>
      <c r="V241" s="151"/>
      <c r="W241" s="151"/>
      <c r="X241" s="151"/>
      <c r="Y241" s="151"/>
      <c r="Z241" s="151"/>
      <c r="AA241" s="151"/>
      <c r="AB241" s="151"/>
      <c r="AC241" s="151"/>
      <c r="AD241" s="151"/>
      <c r="AE241" s="151"/>
      <c r="AF241" s="151"/>
      <c r="AG241" s="151"/>
      <c r="AH241" s="151"/>
      <c r="AI241" s="151"/>
      <c r="AJ241" s="152"/>
      <c r="AK241" s="131"/>
      <c r="AL241" s="132"/>
      <c r="AM241" s="132"/>
      <c r="AN241" s="132"/>
      <c r="AO241" s="132"/>
      <c r="AP241" s="132"/>
      <c r="AQ241" s="132"/>
      <c r="AR241" s="132"/>
      <c r="AS241" s="132"/>
      <c r="AT241" s="132"/>
      <c r="AU241" s="132"/>
      <c r="AV241" s="132"/>
      <c r="AW241" s="132"/>
      <c r="AX241" s="133"/>
      <c r="AY241" s="127"/>
      <c r="AZ241" s="127"/>
      <c r="BA241" s="127"/>
      <c r="BB241" s="127"/>
      <c r="BC241" s="127"/>
      <c r="BD241" s="127"/>
      <c r="BE241" s="127"/>
      <c r="BF241" s="127"/>
      <c r="BG241" s="127"/>
      <c r="BH241" s="127"/>
      <c r="BI241" s="127"/>
      <c r="BJ241" s="127"/>
      <c r="BK241" s="127"/>
      <c r="BL241" s="127"/>
      <c r="BM241" s="127"/>
      <c r="BN241" s="127"/>
      <c r="BO241" s="127"/>
      <c r="BP241" s="127"/>
      <c r="BQ241" s="127"/>
      <c r="BR241" s="127"/>
      <c r="BS241" s="127"/>
      <c r="BT241" s="127"/>
      <c r="BU241" s="127"/>
      <c r="BV241" s="127"/>
      <c r="BW241" s="127"/>
      <c r="BX241" s="127"/>
      <c r="BY241" s="127"/>
      <c r="BZ241" s="127"/>
      <c r="CA241" s="127"/>
      <c r="CB241" s="127"/>
      <c r="CC241" s="127"/>
      <c r="CD241" s="127"/>
      <c r="CE241" s="127"/>
      <c r="CF241" s="127"/>
      <c r="CG241" s="127"/>
      <c r="CH241" s="127"/>
      <c r="CI241" s="127"/>
      <c r="CJ241" s="127"/>
      <c r="CK241" s="127"/>
      <c r="CL241" s="127"/>
      <c r="CM241" s="127"/>
      <c r="CN241" s="127"/>
      <c r="CO241" s="127"/>
      <c r="CP241" s="127"/>
      <c r="CQ241" s="127"/>
      <c r="CR241" s="127"/>
      <c r="CS241" s="127"/>
      <c r="CT241" s="127"/>
      <c r="CU241" s="127"/>
      <c r="CV241" s="127"/>
      <c r="CW241" s="127"/>
      <c r="CX241" s="127"/>
      <c r="CY241" s="127"/>
      <c r="CZ241" s="127"/>
      <c r="DA241" s="127"/>
      <c r="DB241" s="127"/>
      <c r="DC241" s="127"/>
      <c r="DD241" s="127"/>
    </row>
    <row r="242" spans="1:108" ht="48" customHeight="1">
      <c r="A242" s="25"/>
      <c r="B242" s="151" t="s">
        <v>220</v>
      </c>
      <c r="C242" s="151"/>
      <c r="D242" s="151"/>
      <c r="E242" s="151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  <c r="R242" s="151"/>
      <c r="S242" s="151"/>
      <c r="T242" s="151"/>
      <c r="U242" s="151"/>
      <c r="V242" s="151"/>
      <c r="W242" s="151"/>
      <c r="X242" s="151"/>
      <c r="Y242" s="151"/>
      <c r="Z242" s="151"/>
      <c r="AA242" s="151"/>
      <c r="AB242" s="151"/>
      <c r="AC242" s="151"/>
      <c r="AD242" s="151"/>
      <c r="AE242" s="151"/>
      <c r="AF242" s="151"/>
      <c r="AG242" s="151"/>
      <c r="AH242" s="151"/>
      <c r="AI242" s="151"/>
      <c r="AJ242" s="152"/>
      <c r="AK242" s="131"/>
      <c r="AL242" s="132"/>
      <c r="AM242" s="132"/>
      <c r="AN242" s="132"/>
      <c r="AO242" s="132"/>
      <c r="AP242" s="132"/>
      <c r="AQ242" s="132"/>
      <c r="AR242" s="132"/>
      <c r="AS242" s="132"/>
      <c r="AT242" s="132"/>
      <c r="AU242" s="132"/>
      <c r="AV242" s="132"/>
      <c r="AW242" s="132"/>
      <c r="AX242" s="133"/>
      <c r="AY242" s="127"/>
      <c r="AZ242" s="127"/>
      <c r="BA242" s="127"/>
      <c r="BB242" s="127"/>
      <c r="BC242" s="127"/>
      <c r="BD242" s="127"/>
      <c r="BE242" s="127"/>
      <c r="BF242" s="127"/>
      <c r="BG242" s="127"/>
      <c r="BH242" s="127"/>
      <c r="BI242" s="127"/>
      <c r="BJ242" s="127"/>
      <c r="BK242" s="127"/>
      <c r="BL242" s="127"/>
      <c r="BM242" s="127"/>
      <c r="BN242" s="127"/>
      <c r="BO242" s="127"/>
      <c r="BP242" s="127"/>
      <c r="BQ242" s="127"/>
      <c r="BR242" s="127"/>
      <c r="BS242" s="127"/>
      <c r="BT242" s="127"/>
      <c r="BU242" s="127"/>
      <c r="BV242" s="127"/>
      <c r="BW242" s="127"/>
      <c r="BX242" s="127"/>
      <c r="BY242" s="127"/>
      <c r="BZ242" s="127"/>
      <c r="CA242" s="127"/>
      <c r="CB242" s="127"/>
      <c r="CC242" s="127"/>
      <c r="CD242" s="127"/>
      <c r="CE242" s="127"/>
      <c r="CF242" s="127"/>
      <c r="CG242" s="127"/>
      <c r="CH242" s="127"/>
      <c r="CI242" s="127"/>
      <c r="CJ242" s="127"/>
      <c r="CK242" s="127"/>
      <c r="CL242" s="127"/>
      <c r="CM242" s="127"/>
      <c r="CN242" s="127"/>
      <c r="CO242" s="127"/>
      <c r="CP242" s="127"/>
      <c r="CQ242" s="127"/>
      <c r="CR242" s="127"/>
      <c r="CS242" s="127"/>
      <c r="CT242" s="127"/>
      <c r="CU242" s="127"/>
      <c r="CV242" s="127"/>
      <c r="CW242" s="127"/>
      <c r="CX242" s="127"/>
      <c r="CY242" s="127"/>
      <c r="CZ242" s="127"/>
      <c r="DA242" s="127"/>
      <c r="DB242" s="127"/>
      <c r="DC242" s="127"/>
      <c r="DD242" s="127"/>
    </row>
    <row r="243" spans="1:108" ht="32.25" customHeight="1">
      <c r="A243" s="25"/>
      <c r="B243" s="151" t="s">
        <v>221</v>
      </c>
      <c r="C243" s="151"/>
      <c r="D243" s="151"/>
      <c r="E243" s="151"/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  <c r="R243" s="151"/>
      <c r="S243" s="151"/>
      <c r="T243" s="151"/>
      <c r="U243" s="151"/>
      <c r="V243" s="151"/>
      <c r="W243" s="151"/>
      <c r="X243" s="151"/>
      <c r="Y243" s="151"/>
      <c r="Z243" s="151"/>
      <c r="AA243" s="151"/>
      <c r="AB243" s="151"/>
      <c r="AC243" s="151"/>
      <c r="AD243" s="151"/>
      <c r="AE243" s="151"/>
      <c r="AF243" s="151"/>
      <c r="AG243" s="151"/>
      <c r="AH243" s="151"/>
      <c r="AI243" s="151"/>
      <c r="AJ243" s="152"/>
      <c r="AK243" s="131"/>
      <c r="AL243" s="132"/>
      <c r="AM243" s="132"/>
      <c r="AN243" s="132"/>
      <c r="AO243" s="132"/>
      <c r="AP243" s="132"/>
      <c r="AQ243" s="132"/>
      <c r="AR243" s="132"/>
      <c r="AS243" s="132"/>
      <c r="AT243" s="132"/>
      <c r="AU243" s="132"/>
      <c r="AV243" s="132"/>
      <c r="AW243" s="132"/>
      <c r="AX243" s="133"/>
      <c r="AY243" s="127"/>
      <c r="AZ243" s="127"/>
      <c r="BA243" s="127"/>
      <c r="BB243" s="127"/>
      <c r="BC243" s="127"/>
      <c r="BD243" s="127"/>
      <c r="BE243" s="127"/>
      <c r="BF243" s="127"/>
      <c r="BG243" s="127"/>
      <c r="BH243" s="127"/>
      <c r="BI243" s="127"/>
      <c r="BJ243" s="127"/>
      <c r="BK243" s="127"/>
      <c r="BL243" s="127"/>
      <c r="BM243" s="127"/>
      <c r="BN243" s="127"/>
      <c r="BO243" s="127"/>
      <c r="BP243" s="127"/>
      <c r="BQ243" s="127"/>
      <c r="BR243" s="127"/>
      <c r="BS243" s="127"/>
      <c r="BT243" s="127"/>
      <c r="BU243" s="127"/>
      <c r="BV243" s="127"/>
      <c r="BW243" s="127"/>
      <c r="BX243" s="127"/>
      <c r="BY243" s="127"/>
      <c r="BZ243" s="127"/>
      <c r="CA243" s="127"/>
      <c r="CB243" s="127"/>
      <c r="CC243" s="127"/>
      <c r="CD243" s="127"/>
      <c r="CE243" s="127"/>
      <c r="CF243" s="127"/>
      <c r="CG243" s="127"/>
      <c r="CH243" s="127"/>
      <c r="CI243" s="127"/>
      <c r="CJ243" s="127"/>
      <c r="CK243" s="127"/>
      <c r="CL243" s="127"/>
      <c r="CM243" s="127"/>
      <c r="CN243" s="127"/>
      <c r="CO243" s="127"/>
      <c r="CP243" s="127"/>
      <c r="CQ243" s="127"/>
      <c r="CR243" s="127"/>
      <c r="CS243" s="127"/>
      <c r="CT243" s="127"/>
      <c r="CU243" s="127"/>
      <c r="CV243" s="127"/>
      <c r="CW243" s="127"/>
      <c r="CX243" s="127"/>
      <c r="CY243" s="127"/>
      <c r="CZ243" s="127"/>
      <c r="DA243" s="127"/>
      <c r="DB243" s="127"/>
      <c r="DC243" s="127"/>
      <c r="DD243" s="127"/>
    </row>
    <row r="244" spans="1:108" ht="96.75" customHeight="1">
      <c r="A244" s="126"/>
      <c r="B244" s="126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126"/>
      <c r="U244" s="126"/>
      <c r="V244" s="126"/>
      <c r="W244" s="126"/>
      <c r="X244" s="126"/>
      <c r="Y244" s="126"/>
      <c r="Z244" s="126"/>
      <c r="AA244" s="126"/>
      <c r="AB244" s="126"/>
      <c r="AC244" s="126"/>
      <c r="AD244" s="126"/>
      <c r="AE244" s="126"/>
      <c r="AF244" s="126"/>
      <c r="AG244" s="126"/>
      <c r="AH244" s="126"/>
      <c r="AI244" s="126"/>
      <c r="AJ244" s="126"/>
      <c r="AK244" s="126" t="s">
        <v>103</v>
      </c>
      <c r="AL244" s="126"/>
      <c r="AM244" s="126"/>
      <c r="AN244" s="126"/>
      <c r="AO244" s="126"/>
      <c r="AP244" s="126"/>
      <c r="AQ244" s="126"/>
      <c r="AR244" s="126"/>
      <c r="AS244" s="126"/>
      <c r="AT244" s="126"/>
      <c r="AU244" s="126"/>
      <c r="AV244" s="126"/>
      <c r="AW244" s="126"/>
      <c r="AX244" s="126"/>
      <c r="AY244" s="126" t="s">
        <v>104</v>
      </c>
      <c r="AZ244" s="126"/>
      <c r="BA244" s="126"/>
      <c r="BB244" s="126"/>
      <c r="BC244" s="126"/>
      <c r="BD244" s="126"/>
      <c r="BE244" s="126"/>
      <c r="BF244" s="126"/>
      <c r="BG244" s="126"/>
      <c r="BH244" s="126"/>
      <c r="BI244" s="126"/>
      <c r="BJ244" s="126" t="s">
        <v>105</v>
      </c>
      <c r="BK244" s="126"/>
      <c r="BL244" s="126"/>
      <c r="BM244" s="126"/>
      <c r="BN244" s="126"/>
      <c r="BO244" s="126"/>
      <c r="BP244" s="126"/>
      <c r="BQ244" s="126"/>
      <c r="BR244" s="126"/>
      <c r="BS244" s="126"/>
      <c r="BT244" s="126"/>
      <c r="BU244" s="126"/>
      <c r="BV244" s="126"/>
      <c r="BW244" s="126"/>
      <c r="BX244" s="126"/>
      <c r="BY244" s="126" t="s">
        <v>106</v>
      </c>
      <c r="BZ244" s="126"/>
      <c r="CA244" s="126"/>
      <c r="CB244" s="126"/>
      <c r="CC244" s="126"/>
      <c r="CD244" s="126"/>
      <c r="CE244" s="126"/>
      <c r="CF244" s="126"/>
      <c r="CG244" s="126"/>
      <c r="CH244" s="126"/>
      <c r="CI244" s="126"/>
      <c r="CJ244" s="126"/>
      <c r="CK244" s="126"/>
      <c r="CL244" s="126"/>
      <c r="CM244" s="126" t="s">
        <v>107</v>
      </c>
      <c r="CN244" s="126"/>
      <c r="CO244" s="126"/>
      <c r="CP244" s="126"/>
      <c r="CQ244" s="126"/>
      <c r="CR244" s="126"/>
      <c r="CS244" s="126"/>
      <c r="CT244" s="126"/>
      <c r="CU244" s="126"/>
      <c r="CV244" s="126"/>
      <c r="CW244" s="126"/>
      <c r="CX244" s="126"/>
      <c r="CY244" s="126"/>
      <c r="CZ244" s="126"/>
      <c r="DA244" s="126"/>
      <c r="DB244" s="126"/>
      <c r="DC244" s="126"/>
      <c r="DD244" s="126"/>
    </row>
    <row r="245" spans="1:108" ht="63.75" customHeight="1">
      <c r="A245" s="25"/>
      <c r="B245" s="151" t="s">
        <v>222</v>
      </c>
      <c r="C245" s="151"/>
      <c r="D245" s="151"/>
      <c r="E245" s="151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  <c r="S245" s="151"/>
      <c r="T245" s="151"/>
      <c r="U245" s="151"/>
      <c r="V245" s="151"/>
      <c r="W245" s="151"/>
      <c r="X245" s="151"/>
      <c r="Y245" s="151"/>
      <c r="Z245" s="151"/>
      <c r="AA245" s="151"/>
      <c r="AB245" s="151"/>
      <c r="AC245" s="151"/>
      <c r="AD245" s="151"/>
      <c r="AE245" s="151"/>
      <c r="AF245" s="151"/>
      <c r="AG245" s="151"/>
      <c r="AH245" s="151"/>
      <c r="AI245" s="151"/>
      <c r="AJ245" s="152"/>
      <c r="AK245" s="131"/>
      <c r="AL245" s="132"/>
      <c r="AM245" s="132"/>
      <c r="AN245" s="132"/>
      <c r="AO245" s="132"/>
      <c r="AP245" s="132"/>
      <c r="AQ245" s="132"/>
      <c r="AR245" s="132"/>
      <c r="AS245" s="132"/>
      <c r="AT245" s="132"/>
      <c r="AU245" s="132"/>
      <c r="AV245" s="132"/>
      <c r="AW245" s="132"/>
      <c r="AX245" s="133"/>
      <c r="AY245" s="127"/>
      <c r="AZ245" s="127"/>
      <c r="BA245" s="127"/>
      <c r="BB245" s="127"/>
      <c r="BC245" s="127"/>
      <c r="BD245" s="127"/>
      <c r="BE245" s="127"/>
      <c r="BF245" s="127"/>
      <c r="BG245" s="127"/>
      <c r="BH245" s="127"/>
      <c r="BI245" s="127"/>
      <c r="BJ245" s="127"/>
      <c r="BK245" s="127"/>
      <c r="BL245" s="127"/>
      <c r="BM245" s="127"/>
      <c r="BN245" s="127"/>
      <c r="BO245" s="127"/>
      <c r="BP245" s="127"/>
      <c r="BQ245" s="127"/>
      <c r="BR245" s="127"/>
      <c r="BS245" s="127"/>
      <c r="BT245" s="127"/>
      <c r="BU245" s="127"/>
      <c r="BV245" s="127"/>
      <c r="BW245" s="127"/>
      <c r="BX245" s="127"/>
      <c r="BY245" s="127"/>
      <c r="BZ245" s="127"/>
      <c r="CA245" s="127"/>
      <c r="CB245" s="127"/>
      <c r="CC245" s="127"/>
      <c r="CD245" s="127"/>
      <c r="CE245" s="127"/>
      <c r="CF245" s="127"/>
      <c r="CG245" s="127"/>
      <c r="CH245" s="127"/>
      <c r="CI245" s="127"/>
      <c r="CJ245" s="127"/>
      <c r="CK245" s="127"/>
      <c r="CL245" s="127"/>
      <c r="CM245" s="127"/>
      <c r="CN245" s="127"/>
      <c r="CO245" s="127"/>
      <c r="CP245" s="127"/>
      <c r="CQ245" s="127"/>
      <c r="CR245" s="127"/>
      <c r="CS245" s="127"/>
      <c r="CT245" s="127"/>
      <c r="CU245" s="127"/>
      <c r="CV245" s="127"/>
      <c r="CW245" s="127"/>
      <c r="CX245" s="127"/>
      <c r="CY245" s="127"/>
      <c r="CZ245" s="127"/>
      <c r="DA245" s="127"/>
      <c r="DB245" s="127"/>
      <c r="DC245" s="127"/>
      <c r="DD245" s="127"/>
    </row>
    <row r="246" spans="1:108" ht="48" customHeight="1">
      <c r="A246" s="25"/>
      <c r="B246" s="151" t="s">
        <v>223</v>
      </c>
      <c r="C246" s="151"/>
      <c r="D246" s="151"/>
      <c r="E246" s="151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  <c r="S246" s="151"/>
      <c r="T246" s="151"/>
      <c r="U246" s="151"/>
      <c r="V246" s="151"/>
      <c r="W246" s="151"/>
      <c r="X246" s="151"/>
      <c r="Y246" s="151"/>
      <c r="Z246" s="151"/>
      <c r="AA246" s="151"/>
      <c r="AB246" s="151"/>
      <c r="AC246" s="151"/>
      <c r="AD246" s="151"/>
      <c r="AE246" s="151"/>
      <c r="AF246" s="151"/>
      <c r="AG246" s="151"/>
      <c r="AH246" s="151"/>
      <c r="AI246" s="151"/>
      <c r="AJ246" s="152"/>
      <c r="AK246" s="131"/>
      <c r="AL246" s="132"/>
      <c r="AM246" s="132"/>
      <c r="AN246" s="132"/>
      <c r="AO246" s="132"/>
      <c r="AP246" s="132"/>
      <c r="AQ246" s="132"/>
      <c r="AR246" s="132"/>
      <c r="AS246" s="132"/>
      <c r="AT246" s="132"/>
      <c r="AU246" s="132"/>
      <c r="AV246" s="132"/>
      <c r="AW246" s="132"/>
      <c r="AX246" s="133"/>
      <c r="AY246" s="127"/>
      <c r="AZ246" s="127"/>
      <c r="BA246" s="127"/>
      <c r="BB246" s="127"/>
      <c r="BC246" s="127"/>
      <c r="BD246" s="127"/>
      <c r="BE246" s="127"/>
      <c r="BF246" s="127"/>
      <c r="BG246" s="127"/>
      <c r="BH246" s="127"/>
      <c r="BI246" s="127"/>
      <c r="BJ246" s="127"/>
      <c r="BK246" s="127"/>
      <c r="BL246" s="127"/>
      <c r="BM246" s="127"/>
      <c r="BN246" s="127"/>
      <c r="BO246" s="127"/>
      <c r="BP246" s="127"/>
      <c r="BQ246" s="127"/>
      <c r="BR246" s="127"/>
      <c r="BS246" s="127"/>
      <c r="BT246" s="127"/>
      <c r="BU246" s="127"/>
      <c r="BV246" s="127"/>
      <c r="BW246" s="127"/>
      <c r="BX246" s="127"/>
      <c r="BY246" s="127"/>
      <c r="BZ246" s="127"/>
      <c r="CA246" s="127"/>
      <c r="CB246" s="127"/>
      <c r="CC246" s="127"/>
      <c r="CD246" s="127"/>
      <c r="CE246" s="127"/>
      <c r="CF246" s="127"/>
      <c r="CG246" s="127"/>
      <c r="CH246" s="127"/>
      <c r="CI246" s="127"/>
      <c r="CJ246" s="127"/>
      <c r="CK246" s="127"/>
      <c r="CL246" s="127"/>
      <c r="CM246" s="127"/>
      <c r="CN246" s="127"/>
      <c r="CO246" s="127"/>
      <c r="CP246" s="127"/>
      <c r="CQ246" s="127"/>
      <c r="CR246" s="127"/>
      <c r="CS246" s="127"/>
      <c r="CT246" s="127"/>
      <c r="CU246" s="127"/>
      <c r="CV246" s="127"/>
      <c r="CW246" s="127"/>
      <c r="CX246" s="127"/>
      <c r="CY246" s="127"/>
      <c r="CZ246" s="127"/>
      <c r="DA246" s="127"/>
      <c r="DB246" s="127"/>
      <c r="DC246" s="127"/>
      <c r="DD246" s="127"/>
    </row>
    <row r="247" spans="1:108" ht="48" customHeight="1">
      <c r="A247" s="25"/>
      <c r="B247" s="151" t="s">
        <v>224</v>
      </c>
      <c r="C247" s="151"/>
      <c r="D247" s="151"/>
      <c r="E247" s="151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  <c r="R247" s="151"/>
      <c r="S247" s="151"/>
      <c r="T247" s="151"/>
      <c r="U247" s="151"/>
      <c r="V247" s="151"/>
      <c r="W247" s="151"/>
      <c r="X247" s="151"/>
      <c r="Y247" s="151"/>
      <c r="Z247" s="151"/>
      <c r="AA247" s="151"/>
      <c r="AB247" s="151"/>
      <c r="AC247" s="151"/>
      <c r="AD247" s="151"/>
      <c r="AE247" s="151"/>
      <c r="AF247" s="151"/>
      <c r="AG247" s="151"/>
      <c r="AH247" s="151"/>
      <c r="AI247" s="151"/>
      <c r="AJ247" s="152"/>
      <c r="AK247" s="131"/>
      <c r="AL247" s="132"/>
      <c r="AM247" s="132"/>
      <c r="AN247" s="132"/>
      <c r="AO247" s="132"/>
      <c r="AP247" s="132"/>
      <c r="AQ247" s="132"/>
      <c r="AR247" s="132"/>
      <c r="AS247" s="132"/>
      <c r="AT247" s="132"/>
      <c r="AU247" s="132"/>
      <c r="AV247" s="132"/>
      <c r="AW247" s="132"/>
      <c r="AX247" s="133"/>
      <c r="AY247" s="127"/>
      <c r="AZ247" s="127"/>
      <c r="BA247" s="127"/>
      <c r="BB247" s="127"/>
      <c r="BC247" s="127"/>
      <c r="BD247" s="127"/>
      <c r="BE247" s="127"/>
      <c r="BF247" s="127"/>
      <c r="BG247" s="127"/>
      <c r="BH247" s="127"/>
      <c r="BI247" s="127"/>
      <c r="BJ247" s="127"/>
      <c r="BK247" s="127"/>
      <c r="BL247" s="127"/>
      <c r="BM247" s="127"/>
      <c r="BN247" s="127"/>
      <c r="BO247" s="127"/>
      <c r="BP247" s="127"/>
      <c r="BQ247" s="127"/>
      <c r="BR247" s="127"/>
      <c r="BS247" s="127"/>
      <c r="BT247" s="127"/>
      <c r="BU247" s="127"/>
      <c r="BV247" s="127"/>
      <c r="BW247" s="127"/>
      <c r="BX247" s="127"/>
      <c r="BY247" s="127"/>
      <c r="BZ247" s="127"/>
      <c r="CA247" s="127"/>
      <c r="CB247" s="127"/>
      <c r="CC247" s="127"/>
      <c r="CD247" s="127"/>
      <c r="CE247" s="127"/>
      <c r="CF247" s="127"/>
      <c r="CG247" s="127"/>
      <c r="CH247" s="127"/>
      <c r="CI247" s="127"/>
      <c r="CJ247" s="127"/>
      <c r="CK247" s="127"/>
      <c r="CL247" s="127"/>
      <c r="CM247" s="127"/>
      <c r="CN247" s="127"/>
      <c r="CO247" s="127"/>
      <c r="CP247" s="127"/>
      <c r="CQ247" s="127"/>
      <c r="CR247" s="127"/>
      <c r="CS247" s="127"/>
      <c r="CT247" s="127"/>
      <c r="CU247" s="127"/>
      <c r="CV247" s="127"/>
      <c r="CW247" s="127"/>
      <c r="CX247" s="127"/>
      <c r="CY247" s="127"/>
      <c r="CZ247" s="127"/>
      <c r="DA247" s="127"/>
      <c r="DB247" s="127"/>
      <c r="DC247" s="127"/>
      <c r="DD247" s="127"/>
    </row>
    <row r="248" spans="1:108" ht="16.5" customHeight="1">
      <c r="A248" s="25"/>
      <c r="B248" s="151" t="s">
        <v>225</v>
      </c>
      <c r="C248" s="151"/>
      <c r="D248" s="151"/>
      <c r="E248" s="151"/>
      <c r="F248" s="151"/>
      <c r="G248" s="151"/>
      <c r="H248" s="151"/>
      <c r="I248" s="151"/>
      <c r="J248" s="151"/>
      <c r="K248" s="151"/>
      <c r="L248" s="151"/>
      <c r="M248" s="151"/>
      <c r="N248" s="151"/>
      <c r="O248" s="151"/>
      <c r="P248" s="151"/>
      <c r="Q248" s="151"/>
      <c r="R248" s="151"/>
      <c r="S248" s="151"/>
      <c r="T248" s="151"/>
      <c r="U248" s="151"/>
      <c r="V248" s="151"/>
      <c r="W248" s="151"/>
      <c r="X248" s="151"/>
      <c r="Y248" s="151"/>
      <c r="Z248" s="151"/>
      <c r="AA248" s="151"/>
      <c r="AB248" s="151"/>
      <c r="AC248" s="151"/>
      <c r="AD248" s="151"/>
      <c r="AE248" s="151"/>
      <c r="AF248" s="151"/>
      <c r="AG248" s="151"/>
      <c r="AH248" s="151"/>
      <c r="AI248" s="151"/>
      <c r="AJ248" s="152"/>
      <c r="AK248" s="131"/>
      <c r="AL248" s="132"/>
      <c r="AM248" s="132"/>
      <c r="AN248" s="132"/>
      <c r="AO248" s="132"/>
      <c r="AP248" s="132"/>
      <c r="AQ248" s="132"/>
      <c r="AR248" s="132"/>
      <c r="AS248" s="132"/>
      <c r="AT248" s="132"/>
      <c r="AU248" s="132"/>
      <c r="AV248" s="132"/>
      <c r="AW248" s="132"/>
      <c r="AX248" s="133"/>
      <c r="AY248" s="127"/>
      <c r="AZ248" s="127"/>
      <c r="BA248" s="127"/>
      <c r="BB248" s="127"/>
      <c r="BC248" s="127"/>
      <c r="BD248" s="127"/>
      <c r="BE248" s="127"/>
      <c r="BF248" s="127"/>
      <c r="BG248" s="127"/>
      <c r="BH248" s="127"/>
      <c r="BI248" s="127"/>
      <c r="BJ248" s="127"/>
      <c r="BK248" s="127"/>
      <c r="BL248" s="127"/>
      <c r="BM248" s="127"/>
      <c r="BN248" s="127"/>
      <c r="BO248" s="127"/>
      <c r="BP248" s="127"/>
      <c r="BQ248" s="127"/>
      <c r="BR248" s="127"/>
      <c r="BS248" s="127"/>
      <c r="BT248" s="127"/>
      <c r="BU248" s="127"/>
      <c r="BV248" s="127"/>
      <c r="BW248" s="127"/>
      <c r="BX248" s="127"/>
      <c r="BY248" s="127"/>
      <c r="BZ248" s="127"/>
      <c r="CA248" s="127"/>
      <c r="CB248" s="127"/>
      <c r="CC248" s="127"/>
      <c r="CD248" s="127"/>
      <c r="CE248" s="127"/>
      <c r="CF248" s="127"/>
      <c r="CG248" s="127"/>
      <c r="CH248" s="127"/>
      <c r="CI248" s="127"/>
      <c r="CJ248" s="127"/>
      <c r="CK248" s="127"/>
      <c r="CL248" s="127"/>
      <c r="CM248" s="127"/>
      <c r="CN248" s="127"/>
      <c r="CO248" s="127"/>
      <c r="CP248" s="127"/>
      <c r="CQ248" s="127"/>
      <c r="CR248" s="127"/>
      <c r="CS248" s="127"/>
      <c r="CT248" s="127"/>
      <c r="CU248" s="127"/>
      <c r="CV248" s="127"/>
      <c r="CW248" s="127"/>
      <c r="CX248" s="127"/>
      <c r="CY248" s="127"/>
      <c r="CZ248" s="127"/>
      <c r="DA248" s="127"/>
      <c r="DB248" s="127"/>
      <c r="DC248" s="127"/>
      <c r="DD248" s="127"/>
    </row>
    <row r="249" spans="1:108" ht="63.75" customHeight="1">
      <c r="A249" s="25"/>
      <c r="B249" s="151" t="s">
        <v>226</v>
      </c>
      <c r="C249" s="151"/>
      <c r="D249" s="151"/>
      <c r="E249" s="151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51"/>
      <c r="Q249" s="151"/>
      <c r="R249" s="151"/>
      <c r="S249" s="151"/>
      <c r="T249" s="151"/>
      <c r="U249" s="151"/>
      <c r="V249" s="151"/>
      <c r="W249" s="151"/>
      <c r="X249" s="151"/>
      <c r="Y249" s="151"/>
      <c r="Z249" s="151"/>
      <c r="AA249" s="151"/>
      <c r="AB249" s="151"/>
      <c r="AC249" s="151"/>
      <c r="AD249" s="151"/>
      <c r="AE249" s="151"/>
      <c r="AF249" s="151"/>
      <c r="AG249" s="151"/>
      <c r="AH249" s="151"/>
      <c r="AI249" s="151"/>
      <c r="AJ249" s="152"/>
      <c r="AK249" s="131"/>
      <c r="AL249" s="132"/>
      <c r="AM249" s="132"/>
      <c r="AN249" s="132"/>
      <c r="AO249" s="132"/>
      <c r="AP249" s="132"/>
      <c r="AQ249" s="132"/>
      <c r="AR249" s="132"/>
      <c r="AS249" s="132"/>
      <c r="AT249" s="132"/>
      <c r="AU249" s="132"/>
      <c r="AV249" s="132"/>
      <c r="AW249" s="132"/>
      <c r="AX249" s="133"/>
      <c r="AY249" s="127"/>
      <c r="AZ249" s="127"/>
      <c r="BA249" s="127"/>
      <c r="BB249" s="127"/>
      <c r="BC249" s="127"/>
      <c r="BD249" s="127"/>
      <c r="BE249" s="127"/>
      <c r="BF249" s="127"/>
      <c r="BG249" s="127"/>
      <c r="BH249" s="127"/>
      <c r="BI249" s="127"/>
      <c r="BJ249" s="127"/>
      <c r="BK249" s="127"/>
      <c r="BL249" s="127"/>
      <c r="BM249" s="127"/>
      <c r="BN249" s="127"/>
      <c r="BO249" s="127"/>
      <c r="BP249" s="127"/>
      <c r="BQ249" s="127"/>
      <c r="BR249" s="127"/>
      <c r="BS249" s="127"/>
      <c r="BT249" s="127"/>
      <c r="BU249" s="127"/>
      <c r="BV249" s="127"/>
      <c r="BW249" s="127"/>
      <c r="BX249" s="127"/>
      <c r="BY249" s="127"/>
      <c r="BZ249" s="127"/>
      <c r="CA249" s="127"/>
      <c r="CB249" s="127"/>
      <c r="CC249" s="127"/>
      <c r="CD249" s="127"/>
      <c r="CE249" s="127"/>
      <c r="CF249" s="127"/>
      <c r="CG249" s="127"/>
      <c r="CH249" s="127"/>
      <c r="CI249" s="127"/>
      <c r="CJ249" s="127"/>
      <c r="CK249" s="127"/>
      <c r="CL249" s="127"/>
      <c r="CM249" s="127"/>
      <c r="CN249" s="127"/>
      <c r="CO249" s="127"/>
      <c r="CP249" s="127"/>
      <c r="CQ249" s="127"/>
      <c r="CR249" s="127"/>
      <c r="CS249" s="127"/>
      <c r="CT249" s="127"/>
      <c r="CU249" s="127"/>
      <c r="CV249" s="127"/>
      <c r="CW249" s="127"/>
      <c r="CX249" s="127"/>
      <c r="CY249" s="127"/>
      <c r="CZ249" s="127"/>
      <c r="DA249" s="127"/>
      <c r="DB249" s="127"/>
      <c r="DC249" s="127"/>
      <c r="DD249" s="127"/>
    </row>
    <row r="250" spans="1:108" ht="16.5" customHeight="1">
      <c r="A250" s="167" t="s">
        <v>227</v>
      </c>
      <c r="B250" s="128"/>
      <c r="C250" s="128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128"/>
      <c r="U250" s="128"/>
      <c r="V250" s="128"/>
      <c r="W250" s="128"/>
      <c r="X250" s="128"/>
      <c r="Y250" s="128"/>
      <c r="Z250" s="128"/>
      <c r="AA250" s="128"/>
      <c r="AB250" s="128"/>
      <c r="AC250" s="128"/>
      <c r="AD250" s="128"/>
      <c r="AE250" s="128"/>
      <c r="AF250" s="128"/>
      <c r="AG250" s="128"/>
      <c r="AH250" s="128"/>
      <c r="AI250" s="128"/>
      <c r="AJ250" s="128"/>
      <c r="AK250" s="128"/>
      <c r="AL250" s="128"/>
      <c r="AM250" s="128"/>
      <c r="AN250" s="128"/>
      <c r="AO250" s="128"/>
      <c r="AP250" s="128"/>
      <c r="AQ250" s="128"/>
      <c r="AR250" s="128"/>
      <c r="AS250" s="128"/>
      <c r="AT250" s="128"/>
      <c r="AU250" s="128"/>
      <c r="AV250" s="128"/>
      <c r="AW250" s="128"/>
      <c r="AX250" s="128"/>
      <c r="AY250" s="128"/>
      <c r="AZ250" s="128"/>
      <c r="BA250" s="128"/>
      <c r="BB250" s="128"/>
      <c r="BC250" s="128"/>
      <c r="BD250" s="128"/>
      <c r="BE250" s="128"/>
      <c r="BF250" s="128"/>
      <c r="BG250" s="128"/>
      <c r="BH250" s="128"/>
      <c r="BI250" s="128"/>
      <c r="BJ250" s="128"/>
      <c r="BK250" s="128"/>
      <c r="BL250" s="128"/>
      <c r="BM250" s="128"/>
      <c r="BN250" s="128"/>
      <c r="BO250" s="128"/>
      <c r="BP250" s="128"/>
      <c r="BQ250" s="128"/>
      <c r="BR250" s="128"/>
      <c r="BS250" s="128"/>
      <c r="BT250" s="128"/>
      <c r="BU250" s="128"/>
      <c r="BV250" s="128"/>
      <c r="BW250" s="128"/>
      <c r="BX250" s="128"/>
      <c r="BY250" s="128"/>
      <c r="BZ250" s="128"/>
      <c r="CA250" s="128"/>
      <c r="CB250" s="128"/>
      <c r="CC250" s="128"/>
      <c r="CD250" s="128"/>
      <c r="CE250" s="128"/>
      <c r="CF250" s="128"/>
      <c r="CG250" s="128"/>
      <c r="CH250" s="128"/>
      <c r="CI250" s="128"/>
      <c r="CJ250" s="128"/>
      <c r="CK250" s="128"/>
      <c r="CL250" s="128"/>
      <c r="CM250" s="128"/>
      <c r="CN250" s="128"/>
      <c r="CO250" s="128"/>
      <c r="CP250" s="128"/>
      <c r="CQ250" s="128"/>
      <c r="CR250" s="128"/>
      <c r="CS250" s="128"/>
      <c r="CT250" s="128"/>
      <c r="CU250" s="128"/>
      <c r="CV250" s="128"/>
      <c r="CW250" s="128"/>
      <c r="CX250" s="128"/>
      <c r="CY250" s="128"/>
      <c r="CZ250" s="128"/>
      <c r="DA250" s="128"/>
      <c r="DB250" s="128"/>
      <c r="DC250" s="128"/>
      <c r="DD250" s="129"/>
    </row>
    <row r="251" spans="1:108" ht="48" customHeight="1">
      <c r="A251" s="25"/>
      <c r="B251" s="151" t="s">
        <v>228</v>
      </c>
      <c r="C251" s="151"/>
      <c r="D251" s="151"/>
      <c r="E251" s="151"/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T251" s="151"/>
      <c r="U251" s="151"/>
      <c r="V251" s="151"/>
      <c r="W251" s="151"/>
      <c r="X251" s="151"/>
      <c r="Y251" s="151"/>
      <c r="Z251" s="151"/>
      <c r="AA251" s="151"/>
      <c r="AB251" s="151"/>
      <c r="AC251" s="151"/>
      <c r="AD251" s="151"/>
      <c r="AE251" s="151"/>
      <c r="AF251" s="151"/>
      <c r="AG251" s="151"/>
      <c r="AH251" s="151"/>
      <c r="AI251" s="151"/>
      <c r="AJ251" s="152"/>
      <c r="AK251" s="131"/>
      <c r="AL251" s="132"/>
      <c r="AM251" s="132"/>
      <c r="AN251" s="132"/>
      <c r="AO251" s="132"/>
      <c r="AP251" s="132"/>
      <c r="AQ251" s="132"/>
      <c r="AR251" s="132"/>
      <c r="AS251" s="132"/>
      <c r="AT251" s="132"/>
      <c r="AU251" s="132"/>
      <c r="AV251" s="132"/>
      <c r="AW251" s="132"/>
      <c r="AX251" s="133"/>
      <c r="AY251" s="127"/>
      <c r="AZ251" s="127"/>
      <c r="BA251" s="127"/>
      <c r="BB251" s="127"/>
      <c r="BC251" s="127"/>
      <c r="BD251" s="127"/>
      <c r="BE251" s="127"/>
      <c r="BF251" s="127"/>
      <c r="BG251" s="127"/>
      <c r="BH251" s="127"/>
      <c r="BI251" s="127"/>
      <c r="BJ251" s="127"/>
      <c r="BK251" s="127"/>
      <c r="BL251" s="127"/>
      <c r="BM251" s="127"/>
      <c r="BN251" s="127"/>
      <c r="BO251" s="127"/>
      <c r="BP251" s="127"/>
      <c r="BQ251" s="127"/>
      <c r="BR251" s="127"/>
      <c r="BS251" s="127"/>
      <c r="BT251" s="127"/>
      <c r="BU251" s="127"/>
      <c r="BV251" s="127"/>
      <c r="BW251" s="127"/>
      <c r="BX251" s="127"/>
      <c r="BY251" s="127"/>
      <c r="BZ251" s="127"/>
      <c r="CA251" s="127"/>
      <c r="CB251" s="127"/>
      <c r="CC251" s="127"/>
      <c r="CD251" s="127"/>
      <c r="CE251" s="127"/>
      <c r="CF251" s="127"/>
      <c r="CG251" s="127"/>
      <c r="CH251" s="127"/>
      <c r="CI251" s="127"/>
      <c r="CJ251" s="127"/>
      <c r="CK251" s="127"/>
      <c r="CL251" s="127"/>
      <c r="CM251" s="127"/>
      <c r="CN251" s="127"/>
      <c r="CO251" s="127"/>
      <c r="CP251" s="127"/>
      <c r="CQ251" s="127"/>
      <c r="CR251" s="127"/>
      <c r="CS251" s="127"/>
      <c r="CT251" s="127"/>
      <c r="CU251" s="127"/>
      <c r="CV251" s="127"/>
      <c r="CW251" s="127"/>
      <c r="CX251" s="127"/>
      <c r="CY251" s="127"/>
      <c r="CZ251" s="127"/>
      <c r="DA251" s="127"/>
      <c r="DB251" s="127"/>
      <c r="DC251" s="127"/>
      <c r="DD251" s="127"/>
    </row>
    <row r="252" spans="1:108" ht="32.25" customHeight="1">
      <c r="A252" s="25"/>
      <c r="B252" s="151" t="s">
        <v>229</v>
      </c>
      <c r="C252" s="151"/>
      <c r="D252" s="151"/>
      <c r="E252" s="151"/>
      <c r="F252" s="151"/>
      <c r="G252" s="151"/>
      <c r="H252" s="151"/>
      <c r="I252" s="151"/>
      <c r="J252" s="151"/>
      <c r="K252" s="151"/>
      <c r="L252" s="151"/>
      <c r="M252" s="151"/>
      <c r="N252" s="151"/>
      <c r="O252" s="151"/>
      <c r="P252" s="151"/>
      <c r="Q252" s="151"/>
      <c r="R252" s="151"/>
      <c r="S252" s="151"/>
      <c r="T252" s="151"/>
      <c r="U252" s="151"/>
      <c r="V252" s="151"/>
      <c r="W252" s="151"/>
      <c r="X252" s="151"/>
      <c r="Y252" s="151"/>
      <c r="Z252" s="151"/>
      <c r="AA252" s="151"/>
      <c r="AB252" s="151"/>
      <c r="AC252" s="151"/>
      <c r="AD252" s="151"/>
      <c r="AE252" s="151"/>
      <c r="AF252" s="151"/>
      <c r="AG252" s="151"/>
      <c r="AH252" s="151"/>
      <c r="AI252" s="151"/>
      <c r="AJ252" s="152"/>
      <c r="AK252" s="131"/>
      <c r="AL252" s="132"/>
      <c r="AM252" s="132"/>
      <c r="AN252" s="132"/>
      <c r="AO252" s="132"/>
      <c r="AP252" s="132"/>
      <c r="AQ252" s="132"/>
      <c r="AR252" s="132"/>
      <c r="AS252" s="132"/>
      <c r="AT252" s="132"/>
      <c r="AU252" s="132"/>
      <c r="AV252" s="132"/>
      <c r="AW252" s="132"/>
      <c r="AX252" s="133"/>
      <c r="AY252" s="127"/>
      <c r="AZ252" s="127"/>
      <c r="BA252" s="127"/>
      <c r="BB252" s="127"/>
      <c r="BC252" s="127"/>
      <c r="BD252" s="127"/>
      <c r="BE252" s="127"/>
      <c r="BF252" s="127"/>
      <c r="BG252" s="127"/>
      <c r="BH252" s="127"/>
      <c r="BI252" s="127"/>
      <c r="BJ252" s="127"/>
      <c r="BK252" s="127"/>
      <c r="BL252" s="127"/>
      <c r="BM252" s="127"/>
      <c r="BN252" s="127"/>
      <c r="BO252" s="127"/>
      <c r="BP252" s="127"/>
      <c r="BQ252" s="127"/>
      <c r="BR252" s="127"/>
      <c r="BS252" s="127"/>
      <c r="BT252" s="127"/>
      <c r="BU252" s="127"/>
      <c r="BV252" s="127"/>
      <c r="BW252" s="127"/>
      <c r="BX252" s="127"/>
      <c r="BY252" s="127"/>
      <c r="BZ252" s="127"/>
      <c r="CA252" s="127"/>
      <c r="CB252" s="127"/>
      <c r="CC252" s="127"/>
      <c r="CD252" s="127"/>
      <c r="CE252" s="127"/>
      <c r="CF252" s="127"/>
      <c r="CG252" s="127"/>
      <c r="CH252" s="127"/>
      <c r="CI252" s="127"/>
      <c r="CJ252" s="127"/>
      <c r="CK252" s="127"/>
      <c r="CL252" s="127"/>
      <c r="CM252" s="127"/>
      <c r="CN252" s="127"/>
      <c r="CO252" s="127"/>
      <c r="CP252" s="127"/>
      <c r="CQ252" s="127"/>
      <c r="CR252" s="127"/>
      <c r="CS252" s="127"/>
      <c r="CT252" s="127"/>
      <c r="CU252" s="127"/>
      <c r="CV252" s="127"/>
      <c r="CW252" s="127"/>
      <c r="CX252" s="127"/>
      <c r="CY252" s="127"/>
      <c r="CZ252" s="127"/>
      <c r="DA252" s="127"/>
      <c r="DB252" s="127"/>
      <c r="DC252" s="127"/>
      <c r="DD252" s="127"/>
    </row>
    <row r="253" spans="1:108" ht="32.25" customHeight="1">
      <c r="A253" s="25"/>
      <c r="B253" s="151" t="s">
        <v>230</v>
      </c>
      <c r="C253" s="151"/>
      <c r="D253" s="151"/>
      <c r="E253" s="151"/>
      <c r="F253" s="151"/>
      <c r="G253" s="151"/>
      <c r="H253" s="151"/>
      <c r="I253" s="151"/>
      <c r="J253" s="151"/>
      <c r="K253" s="151"/>
      <c r="L253" s="151"/>
      <c r="M253" s="151"/>
      <c r="N253" s="151"/>
      <c r="O253" s="151"/>
      <c r="P253" s="151"/>
      <c r="Q253" s="151"/>
      <c r="R253" s="151"/>
      <c r="S253" s="151"/>
      <c r="T253" s="151"/>
      <c r="U253" s="151"/>
      <c r="V253" s="151"/>
      <c r="W253" s="151"/>
      <c r="X253" s="151"/>
      <c r="Y253" s="151"/>
      <c r="Z253" s="151"/>
      <c r="AA253" s="151"/>
      <c r="AB253" s="151"/>
      <c r="AC253" s="151"/>
      <c r="AD253" s="151"/>
      <c r="AE253" s="151"/>
      <c r="AF253" s="151"/>
      <c r="AG253" s="151"/>
      <c r="AH253" s="151"/>
      <c r="AI253" s="151"/>
      <c r="AJ253" s="152"/>
      <c r="AK253" s="131"/>
      <c r="AL253" s="132"/>
      <c r="AM253" s="132"/>
      <c r="AN253" s="132"/>
      <c r="AO253" s="132"/>
      <c r="AP253" s="132"/>
      <c r="AQ253" s="132"/>
      <c r="AR253" s="132"/>
      <c r="AS253" s="132"/>
      <c r="AT253" s="132"/>
      <c r="AU253" s="132"/>
      <c r="AV253" s="132"/>
      <c r="AW253" s="132"/>
      <c r="AX253" s="133"/>
      <c r="AY253" s="127"/>
      <c r="AZ253" s="127"/>
      <c r="BA253" s="127"/>
      <c r="BB253" s="127"/>
      <c r="BC253" s="127"/>
      <c r="BD253" s="127"/>
      <c r="BE253" s="127"/>
      <c r="BF253" s="127"/>
      <c r="BG253" s="127"/>
      <c r="BH253" s="127"/>
      <c r="BI253" s="127"/>
      <c r="BJ253" s="127"/>
      <c r="BK253" s="127"/>
      <c r="BL253" s="127"/>
      <c r="BM253" s="127"/>
      <c r="BN253" s="127"/>
      <c r="BO253" s="127"/>
      <c r="BP253" s="127"/>
      <c r="BQ253" s="127"/>
      <c r="BR253" s="127"/>
      <c r="BS253" s="127"/>
      <c r="BT253" s="127"/>
      <c r="BU253" s="127"/>
      <c r="BV253" s="127"/>
      <c r="BW253" s="127"/>
      <c r="BX253" s="127"/>
      <c r="BY253" s="127"/>
      <c r="BZ253" s="127"/>
      <c r="CA253" s="127"/>
      <c r="CB253" s="127"/>
      <c r="CC253" s="127"/>
      <c r="CD253" s="127"/>
      <c r="CE253" s="127"/>
      <c r="CF253" s="127"/>
      <c r="CG253" s="127"/>
      <c r="CH253" s="127"/>
      <c r="CI253" s="127"/>
      <c r="CJ253" s="127"/>
      <c r="CK253" s="127"/>
      <c r="CL253" s="127"/>
      <c r="CM253" s="127"/>
      <c r="CN253" s="127"/>
      <c r="CO253" s="127"/>
      <c r="CP253" s="127"/>
      <c r="CQ253" s="127"/>
      <c r="CR253" s="127"/>
      <c r="CS253" s="127"/>
      <c r="CT253" s="127"/>
      <c r="CU253" s="127"/>
      <c r="CV253" s="127"/>
      <c r="CW253" s="127"/>
      <c r="CX253" s="127"/>
      <c r="CY253" s="127"/>
      <c r="CZ253" s="127"/>
      <c r="DA253" s="127"/>
      <c r="DB253" s="127"/>
      <c r="DC253" s="127"/>
      <c r="DD253" s="127"/>
    </row>
    <row r="254" spans="1:108" ht="32.25" customHeight="1">
      <c r="A254" s="25"/>
      <c r="B254" s="151" t="s">
        <v>231</v>
      </c>
      <c r="C254" s="151"/>
      <c r="D254" s="151"/>
      <c r="E254" s="151"/>
      <c r="F254" s="151"/>
      <c r="G254" s="151"/>
      <c r="H254" s="151"/>
      <c r="I254" s="151"/>
      <c r="J254" s="151"/>
      <c r="K254" s="151"/>
      <c r="L254" s="151"/>
      <c r="M254" s="151"/>
      <c r="N254" s="151"/>
      <c r="O254" s="151"/>
      <c r="P254" s="151"/>
      <c r="Q254" s="151"/>
      <c r="R254" s="151"/>
      <c r="S254" s="151"/>
      <c r="T254" s="151"/>
      <c r="U254" s="151"/>
      <c r="V254" s="151"/>
      <c r="W254" s="151"/>
      <c r="X254" s="151"/>
      <c r="Y254" s="151"/>
      <c r="Z254" s="151"/>
      <c r="AA254" s="151"/>
      <c r="AB254" s="151"/>
      <c r="AC254" s="151"/>
      <c r="AD254" s="151"/>
      <c r="AE254" s="151"/>
      <c r="AF254" s="151"/>
      <c r="AG254" s="151"/>
      <c r="AH254" s="151"/>
      <c r="AI254" s="151"/>
      <c r="AJ254" s="152"/>
      <c r="AK254" s="131"/>
      <c r="AL254" s="132"/>
      <c r="AM254" s="132"/>
      <c r="AN254" s="132"/>
      <c r="AO254" s="132"/>
      <c r="AP254" s="132"/>
      <c r="AQ254" s="132"/>
      <c r="AR254" s="132"/>
      <c r="AS254" s="132"/>
      <c r="AT254" s="132"/>
      <c r="AU254" s="132"/>
      <c r="AV254" s="132"/>
      <c r="AW254" s="132"/>
      <c r="AX254" s="133"/>
      <c r="AY254" s="127"/>
      <c r="AZ254" s="127"/>
      <c r="BA254" s="127"/>
      <c r="BB254" s="127"/>
      <c r="BC254" s="127"/>
      <c r="BD254" s="127"/>
      <c r="BE254" s="127"/>
      <c r="BF254" s="127"/>
      <c r="BG254" s="127"/>
      <c r="BH254" s="127"/>
      <c r="BI254" s="127"/>
      <c r="BJ254" s="127"/>
      <c r="BK254" s="127"/>
      <c r="BL254" s="127"/>
      <c r="BM254" s="127"/>
      <c r="BN254" s="127"/>
      <c r="BO254" s="127"/>
      <c r="BP254" s="127"/>
      <c r="BQ254" s="127"/>
      <c r="BR254" s="127"/>
      <c r="BS254" s="127"/>
      <c r="BT254" s="127"/>
      <c r="BU254" s="127"/>
      <c r="BV254" s="127"/>
      <c r="BW254" s="127"/>
      <c r="BX254" s="127"/>
      <c r="BY254" s="127"/>
      <c r="BZ254" s="127"/>
      <c r="CA254" s="127"/>
      <c r="CB254" s="127"/>
      <c r="CC254" s="127"/>
      <c r="CD254" s="127"/>
      <c r="CE254" s="127"/>
      <c r="CF254" s="127"/>
      <c r="CG254" s="127"/>
      <c r="CH254" s="127"/>
      <c r="CI254" s="127"/>
      <c r="CJ254" s="127"/>
      <c r="CK254" s="127"/>
      <c r="CL254" s="127"/>
      <c r="CM254" s="127"/>
      <c r="CN254" s="127"/>
      <c r="CO254" s="127"/>
      <c r="CP254" s="127"/>
      <c r="CQ254" s="127"/>
      <c r="CR254" s="127"/>
      <c r="CS254" s="127"/>
      <c r="CT254" s="127"/>
      <c r="CU254" s="127"/>
      <c r="CV254" s="127"/>
      <c r="CW254" s="127"/>
      <c r="CX254" s="127"/>
      <c r="CY254" s="127"/>
      <c r="CZ254" s="127"/>
      <c r="DA254" s="127"/>
      <c r="DB254" s="127"/>
      <c r="DC254" s="127"/>
      <c r="DD254" s="127"/>
    </row>
    <row r="255" spans="1:108" ht="32.25" customHeight="1">
      <c r="A255" s="25"/>
      <c r="B255" s="151" t="s">
        <v>232</v>
      </c>
      <c r="C255" s="151"/>
      <c r="D255" s="151"/>
      <c r="E255" s="151"/>
      <c r="F255" s="151"/>
      <c r="G255" s="151"/>
      <c r="H255" s="151"/>
      <c r="I255" s="151"/>
      <c r="J255" s="151"/>
      <c r="K255" s="151"/>
      <c r="L255" s="151"/>
      <c r="M255" s="151"/>
      <c r="N255" s="151"/>
      <c r="O255" s="151"/>
      <c r="P255" s="151"/>
      <c r="Q255" s="151"/>
      <c r="R255" s="151"/>
      <c r="S255" s="151"/>
      <c r="T255" s="151"/>
      <c r="U255" s="151"/>
      <c r="V255" s="151"/>
      <c r="W255" s="151"/>
      <c r="X255" s="151"/>
      <c r="Y255" s="151"/>
      <c r="Z255" s="151"/>
      <c r="AA255" s="151"/>
      <c r="AB255" s="151"/>
      <c r="AC255" s="151"/>
      <c r="AD255" s="151"/>
      <c r="AE255" s="151"/>
      <c r="AF255" s="151"/>
      <c r="AG255" s="151"/>
      <c r="AH255" s="151"/>
      <c r="AI255" s="151"/>
      <c r="AJ255" s="152"/>
      <c r="AK255" s="131"/>
      <c r="AL255" s="132"/>
      <c r="AM255" s="132"/>
      <c r="AN255" s="132"/>
      <c r="AO255" s="132"/>
      <c r="AP255" s="132"/>
      <c r="AQ255" s="132"/>
      <c r="AR255" s="132"/>
      <c r="AS255" s="132"/>
      <c r="AT255" s="132"/>
      <c r="AU255" s="132"/>
      <c r="AV255" s="132"/>
      <c r="AW255" s="132"/>
      <c r="AX255" s="133"/>
      <c r="AY255" s="127"/>
      <c r="AZ255" s="127"/>
      <c r="BA255" s="127"/>
      <c r="BB255" s="127"/>
      <c r="BC255" s="127"/>
      <c r="BD255" s="127"/>
      <c r="BE255" s="127"/>
      <c r="BF255" s="127"/>
      <c r="BG255" s="127"/>
      <c r="BH255" s="127"/>
      <c r="BI255" s="127"/>
      <c r="BJ255" s="127"/>
      <c r="BK255" s="127"/>
      <c r="BL255" s="127"/>
      <c r="BM255" s="127"/>
      <c r="BN255" s="127"/>
      <c r="BO255" s="127"/>
      <c r="BP255" s="127"/>
      <c r="BQ255" s="127"/>
      <c r="BR255" s="127"/>
      <c r="BS255" s="127"/>
      <c r="BT255" s="127"/>
      <c r="BU255" s="127"/>
      <c r="BV255" s="127"/>
      <c r="BW255" s="127"/>
      <c r="BX255" s="127"/>
      <c r="BY255" s="127"/>
      <c r="BZ255" s="127"/>
      <c r="CA255" s="127"/>
      <c r="CB255" s="127"/>
      <c r="CC255" s="127"/>
      <c r="CD255" s="127"/>
      <c r="CE255" s="127"/>
      <c r="CF255" s="127"/>
      <c r="CG255" s="127"/>
      <c r="CH255" s="127"/>
      <c r="CI255" s="127"/>
      <c r="CJ255" s="127"/>
      <c r="CK255" s="127"/>
      <c r="CL255" s="127"/>
      <c r="CM255" s="127"/>
      <c r="CN255" s="127"/>
      <c r="CO255" s="127"/>
      <c r="CP255" s="127"/>
      <c r="CQ255" s="127"/>
      <c r="CR255" s="127"/>
      <c r="CS255" s="127"/>
      <c r="CT255" s="127"/>
      <c r="CU255" s="127"/>
      <c r="CV255" s="127"/>
      <c r="CW255" s="127"/>
      <c r="CX255" s="127"/>
      <c r="CY255" s="127"/>
      <c r="CZ255" s="127"/>
      <c r="DA255" s="127"/>
      <c r="DB255" s="127"/>
      <c r="DC255" s="127"/>
      <c r="DD255" s="127"/>
    </row>
    <row r="256" spans="1:108" ht="16.5" customHeight="1">
      <c r="A256" s="167" t="s">
        <v>233</v>
      </c>
      <c r="B256" s="128"/>
      <c r="C256" s="128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128"/>
      <c r="U256" s="128"/>
      <c r="V256" s="128"/>
      <c r="W256" s="128"/>
      <c r="X256" s="128"/>
      <c r="Y256" s="128"/>
      <c r="Z256" s="128"/>
      <c r="AA256" s="128"/>
      <c r="AB256" s="128"/>
      <c r="AC256" s="128"/>
      <c r="AD256" s="128"/>
      <c r="AE256" s="128"/>
      <c r="AF256" s="128"/>
      <c r="AG256" s="128"/>
      <c r="AH256" s="128"/>
      <c r="AI256" s="128"/>
      <c r="AJ256" s="128"/>
      <c r="AK256" s="128"/>
      <c r="AL256" s="128"/>
      <c r="AM256" s="128"/>
      <c r="AN256" s="128"/>
      <c r="AO256" s="128"/>
      <c r="AP256" s="128"/>
      <c r="AQ256" s="128"/>
      <c r="AR256" s="128"/>
      <c r="AS256" s="128"/>
      <c r="AT256" s="128"/>
      <c r="AU256" s="128"/>
      <c r="AV256" s="128"/>
      <c r="AW256" s="128"/>
      <c r="AX256" s="128"/>
      <c r="AY256" s="128"/>
      <c r="AZ256" s="128"/>
      <c r="BA256" s="128"/>
      <c r="BB256" s="128"/>
      <c r="BC256" s="128"/>
      <c r="BD256" s="128"/>
      <c r="BE256" s="128"/>
      <c r="BF256" s="128"/>
      <c r="BG256" s="128"/>
      <c r="BH256" s="128"/>
      <c r="BI256" s="128"/>
      <c r="BJ256" s="128"/>
      <c r="BK256" s="128"/>
      <c r="BL256" s="128"/>
      <c r="BM256" s="128"/>
      <c r="BN256" s="128"/>
      <c r="BO256" s="128"/>
      <c r="BP256" s="128"/>
      <c r="BQ256" s="128"/>
      <c r="BR256" s="128"/>
      <c r="BS256" s="128"/>
      <c r="BT256" s="128"/>
      <c r="BU256" s="128"/>
      <c r="BV256" s="128"/>
      <c r="BW256" s="128"/>
      <c r="BX256" s="128"/>
      <c r="BY256" s="128"/>
      <c r="BZ256" s="128"/>
      <c r="CA256" s="128"/>
      <c r="CB256" s="128"/>
      <c r="CC256" s="128"/>
      <c r="CD256" s="128"/>
      <c r="CE256" s="128"/>
      <c r="CF256" s="128"/>
      <c r="CG256" s="128"/>
      <c r="CH256" s="128"/>
      <c r="CI256" s="128"/>
      <c r="CJ256" s="128"/>
      <c r="CK256" s="128"/>
      <c r="CL256" s="128"/>
      <c r="CM256" s="128"/>
      <c r="CN256" s="128"/>
      <c r="CO256" s="128"/>
      <c r="CP256" s="128"/>
      <c r="CQ256" s="128"/>
      <c r="CR256" s="128"/>
      <c r="CS256" s="128"/>
      <c r="CT256" s="128"/>
      <c r="CU256" s="128"/>
      <c r="CV256" s="128"/>
      <c r="CW256" s="128"/>
      <c r="CX256" s="128"/>
      <c r="CY256" s="128"/>
      <c r="CZ256" s="128"/>
      <c r="DA256" s="128"/>
      <c r="DB256" s="128"/>
      <c r="DC256" s="128"/>
      <c r="DD256" s="129"/>
    </row>
    <row r="257" spans="1:108" ht="48" customHeight="1">
      <c r="A257" s="25"/>
      <c r="B257" s="151" t="s">
        <v>234</v>
      </c>
      <c r="C257" s="151"/>
      <c r="D257" s="151"/>
      <c r="E257" s="151"/>
      <c r="F257" s="151"/>
      <c r="G257" s="151"/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T257" s="151"/>
      <c r="U257" s="151"/>
      <c r="V257" s="151"/>
      <c r="W257" s="151"/>
      <c r="X257" s="151"/>
      <c r="Y257" s="151"/>
      <c r="Z257" s="151"/>
      <c r="AA257" s="151"/>
      <c r="AB257" s="151"/>
      <c r="AC257" s="151"/>
      <c r="AD257" s="151"/>
      <c r="AE257" s="151"/>
      <c r="AF257" s="151"/>
      <c r="AG257" s="151"/>
      <c r="AH257" s="151"/>
      <c r="AI257" s="151"/>
      <c r="AJ257" s="152"/>
      <c r="AK257" s="131"/>
      <c r="AL257" s="132"/>
      <c r="AM257" s="132"/>
      <c r="AN257" s="132"/>
      <c r="AO257" s="132"/>
      <c r="AP257" s="132"/>
      <c r="AQ257" s="132"/>
      <c r="AR257" s="132"/>
      <c r="AS257" s="132"/>
      <c r="AT257" s="132"/>
      <c r="AU257" s="132"/>
      <c r="AV257" s="132"/>
      <c r="AW257" s="132"/>
      <c r="AX257" s="133"/>
      <c r="AY257" s="127"/>
      <c r="AZ257" s="127"/>
      <c r="BA257" s="127"/>
      <c r="BB257" s="127"/>
      <c r="BC257" s="127"/>
      <c r="BD257" s="127"/>
      <c r="BE257" s="127"/>
      <c r="BF257" s="127"/>
      <c r="BG257" s="127"/>
      <c r="BH257" s="127"/>
      <c r="BI257" s="127"/>
      <c r="BJ257" s="127"/>
      <c r="BK257" s="127"/>
      <c r="BL257" s="127"/>
      <c r="BM257" s="127"/>
      <c r="BN257" s="127"/>
      <c r="BO257" s="127"/>
      <c r="BP257" s="127"/>
      <c r="BQ257" s="127"/>
      <c r="BR257" s="127"/>
      <c r="BS257" s="127"/>
      <c r="BT257" s="127"/>
      <c r="BU257" s="127"/>
      <c r="BV257" s="127"/>
      <c r="BW257" s="127"/>
      <c r="BX257" s="127"/>
      <c r="BY257" s="127"/>
      <c r="BZ257" s="127"/>
      <c r="CA257" s="127"/>
      <c r="CB257" s="127"/>
      <c r="CC257" s="127"/>
      <c r="CD257" s="127"/>
      <c r="CE257" s="127"/>
      <c r="CF257" s="127"/>
      <c r="CG257" s="127"/>
      <c r="CH257" s="127"/>
      <c r="CI257" s="127"/>
      <c r="CJ257" s="127"/>
      <c r="CK257" s="127"/>
      <c r="CL257" s="127"/>
      <c r="CM257" s="127"/>
      <c r="CN257" s="127"/>
      <c r="CO257" s="127"/>
      <c r="CP257" s="127"/>
      <c r="CQ257" s="127"/>
      <c r="CR257" s="127"/>
      <c r="CS257" s="127"/>
      <c r="CT257" s="127"/>
      <c r="CU257" s="127"/>
      <c r="CV257" s="127"/>
      <c r="CW257" s="127"/>
      <c r="CX257" s="127"/>
      <c r="CY257" s="127"/>
      <c r="CZ257" s="127"/>
      <c r="DA257" s="127"/>
      <c r="DB257" s="127"/>
      <c r="DC257" s="127"/>
      <c r="DD257" s="127"/>
    </row>
    <row r="258" spans="1:108" ht="48" customHeight="1">
      <c r="A258" s="25"/>
      <c r="B258" s="151" t="s">
        <v>235</v>
      </c>
      <c r="C258" s="151"/>
      <c r="D258" s="151"/>
      <c r="E258" s="151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151"/>
      <c r="Q258" s="151"/>
      <c r="R258" s="151"/>
      <c r="S258" s="151"/>
      <c r="T258" s="151"/>
      <c r="U258" s="151"/>
      <c r="V258" s="151"/>
      <c r="W258" s="151"/>
      <c r="X258" s="151"/>
      <c r="Y258" s="151"/>
      <c r="Z258" s="151"/>
      <c r="AA258" s="151"/>
      <c r="AB258" s="151"/>
      <c r="AC258" s="151"/>
      <c r="AD258" s="151"/>
      <c r="AE258" s="151"/>
      <c r="AF258" s="151"/>
      <c r="AG258" s="151"/>
      <c r="AH258" s="151"/>
      <c r="AI258" s="151"/>
      <c r="AJ258" s="152"/>
      <c r="AK258" s="131"/>
      <c r="AL258" s="132"/>
      <c r="AM258" s="132"/>
      <c r="AN258" s="132"/>
      <c r="AO258" s="132"/>
      <c r="AP258" s="132"/>
      <c r="AQ258" s="132"/>
      <c r="AR258" s="132"/>
      <c r="AS258" s="132"/>
      <c r="AT258" s="132"/>
      <c r="AU258" s="132"/>
      <c r="AV258" s="132"/>
      <c r="AW258" s="132"/>
      <c r="AX258" s="133"/>
      <c r="AY258" s="127"/>
      <c r="AZ258" s="127"/>
      <c r="BA258" s="127"/>
      <c r="BB258" s="127"/>
      <c r="BC258" s="127"/>
      <c r="BD258" s="127"/>
      <c r="BE258" s="127"/>
      <c r="BF258" s="127"/>
      <c r="BG258" s="127"/>
      <c r="BH258" s="127"/>
      <c r="BI258" s="127"/>
      <c r="BJ258" s="127"/>
      <c r="BK258" s="127"/>
      <c r="BL258" s="127"/>
      <c r="BM258" s="127"/>
      <c r="BN258" s="127"/>
      <c r="BO258" s="127"/>
      <c r="BP258" s="127"/>
      <c r="BQ258" s="127"/>
      <c r="BR258" s="127"/>
      <c r="BS258" s="127"/>
      <c r="BT258" s="127"/>
      <c r="BU258" s="127"/>
      <c r="BV258" s="127"/>
      <c r="BW258" s="127"/>
      <c r="BX258" s="127"/>
      <c r="BY258" s="127"/>
      <c r="BZ258" s="127"/>
      <c r="CA258" s="127"/>
      <c r="CB258" s="127"/>
      <c r="CC258" s="127"/>
      <c r="CD258" s="127"/>
      <c r="CE258" s="127"/>
      <c r="CF258" s="127"/>
      <c r="CG258" s="127"/>
      <c r="CH258" s="127"/>
      <c r="CI258" s="127"/>
      <c r="CJ258" s="127"/>
      <c r="CK258" s="127"/>
      <c r="CL258" s="127"/>
      <c r="CM258" s="127"/>
      <c r="CN258" s="127"/>
      <c r="CO258" s="127"/>
      <c r="CP258" s="127"/>
      <c r="CQ258" s="127"/>
      <c r="CR258" s="127"/>
      <c r="CS258" s="127"/>
      <c r="CT258" s="127"/>
      <c r="CU258" s="127"/>
      <c r="CV258" s="127"/>
      <c r="CW258" s="127"/>
      <c r="CX258" s="127"/>
      <c r="CY258" s="127"/>
      <c r="CZ258" s="127"/>
      <c r="DA258" s="127"/>
      <c r="DB258" s="127"/>
      <c r="DC258" s="127"/>
      <c r="DD258" s="127"/>
    </row>
    <row r="259" spans="1:108" ht="48" customHeight="1">
      <c r="A259" s="25"/>
      <c r="B259" s="151" t="s">
        <v>236</v>
      </c>
      <c r="C259" s="151"/>
      <c r="D259" s="151"/>
      <c r="E259" s="151"/>
      <c r="F259" s="151"/>
      <c r="G259" s="151"/>
      <c r="H259" s="151"/>
      <c r="I259" s="151"/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  <c r="T259" s="151"/>
      <c r="U259" s="151"/>
      <c r="V259" s="151"/>
      <c r="W259" s="151"/>
      <c r="X259" s="151"/>
      <c r="Y259" s="151"/>
      <c r="Z259" s="151"/>
      <c r="AA259" s="151"/>
      <c r="AB259" s="151"/>
      <c r="AC259" s="151"/>
      <c r="AD259" s="151"/>
      <c r="AE259" s="151"/>
      <c r="AF259" s="151"/>
      <c r="AG259" s="151"/>
      <c r="AH259" s="151"/>
      <c r="AI259" s="151"/>
      <c r="AJ259" s="152"/>
      <c r="AK259" s="131"/>
      <c r="AL259" s="132"/>
      <c r="AM259" s="132"/>
      <c r="AN259" s="132"/>
      <c r="AO259" s="132"/>
      <c r="AP259" s="132"/>
      <c r="AQ259" s="132"/>
      <c r="AR259" s="132"/>
      <c r="AS259" s="132"/>
      <c r="AT259" s="132"/>
      <c r="AU259" s="132"/>
      <c r="AV259" s="132"/>
      <c r="AW259" s="132"/>
      <c r="AX259" s="133"/>
      <c r="AY259" s="127"/>
      <c r="AZ259" s="127"/>
      <c r="BA259" s="127"/>
      <c r="BB259" s="127"/>
      <c r="BC259" s="127"/>
      <c r="BD259" s="127"/>
      <c r="BE259" s="127"/>
      <c r="BF259" s="127"/>
      <c r="BG259" s="127"/>
      <c r="BH259" s="127"/>
      <c r="BI259" s="127"/>
      <c r="BJ259" s="127"/>
      <c r="BK259" s="127"/>
      <c r="BL259" s="127"/>
      <c r="BM259" s="127"/>
      <c r="BN259" s="127"/>
      <c r="BO259" s="127"/>
      <c r="BP259" s="127"/>
      <c r="BQ259" s="127"/>
      <c r="BR259" s="127"/>
      <c r="BS259" s="127"/>
      <c r="BT259" s="127"/>
      <c r="BU259" s="127"/>
      <c r="BV259" s="127"/>
      <c r="BW259" s="127"/>
      <c r="BX259" s="127"/>
      <c r="BY259" s="127"/>
      <c r="BZ259" s="127"/>
      <c r="CA259" s="127"/>
      <c r="CB259" s="127"/>
      <c r="CC259" s="127"/>
      <c r="CD259" s="127"/>
      <c r="CE259" s="127"/>
      <c r="CF259" s="127"/>
      <c r="CG259" s="127"/>
      <c r="CH259" s="127"/>
      <c r="CI259" s="127"/>
      <c r="CJ259" s="127"/>
      <c r="CK259" s="127"/>
      <c r="CL259" s="127"/>
      <c r="CM259" s="127"/>
      <c r="CN259" s="127"/>
      <c r="CO259" s="127"/>
      <c r="CP259" s="127"/>
      <c r="CQ259" s="127"/>
      <c r="CR259" s="127"/>
      <c r="CS259" s="127"/>
      <c r="CT259" s="127"/>
      <c r="CU259" s="127"/>
      <c r="CV259" s="127"/>
      <c r="CW259" s="127"/>
      <c r="CX259" s="127"/>
      <c r="CY259" s="127"/>
      <c r="CZ259" s="127"/>
      <c r="DA259" s="127"/>
      <c r="DB259" s="127"/>
      <c r="DC259" s="127"/>
      <c r="DD259" s="127"/>
    </row>
    <row r="260" spans="1:108" ht="16.5" customHeight="1">
      <c r="A260" s="167" t="s">
        <v>237</v>
      </c>
      <c r="B260" s="128"/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128"/>
      <c r="U260" s="128"/>
      <c r="V260" s="128"/>
      <c r="W260" s="128"/>
      <c r="X260" s="128"/>
      <c r="Y260" s="128"/>
      <c r="Z260" s="128"/>
      <c r="AA260" s="128"/>
      <c r="AB260" s="128"/>
      <c r="AC260" s="128"/>
      <c r="AD260" s="128"/>
      <c r="AE260" s="128"/>
      <c r="AF260" s="128"/>
      <c r="AG260" s="128"/>
      <c r="AH260" s="128"/>
      <c r="AI260" s="128"/>
      <c r="AJ260" s="128"/>
      <c r="AK260" s="128"/>
      <c r="AL260" s="128"/>
      <c r="AM260" s="128"/>
      <c r="AN260" s="128"/>
      <c r="AO260" s="128"/>
      <c r="AP260" s="128"/>
      <c r="AQ260" s="128"/>
      <c r="AR260" s="128"/>
      <c r="AS260" s="128"/>
      <c r="AT260" s="128"/>
      <c r="AU260" s="128"/>
      <c r="AV260" s="128"/>
      <c r="AW260" s="128"/>
      <c r="AX260" s="128"/>
      <c r="AY260" s="128"/>
      <c r="AZ260" s="128"/>
      <c r="BA260" s="128"/>
      <c r="BB260" s="128"/>
      <c r="BC260" s="128"/>
      <c r="BD260" s="128"/>
      <c r="BE260" s="128"/>
      <c r="BF260" s="128"/>
      <c r="BG260" s="128"/>
      <c r="BH260" s="128"/>
      <c r="BI260" s="128"/>
      <c r="BJ260" s="128"/>
      <c r="BK260" s="128"/>
      <c r="BL260" s="128"/>
      <c r="BM260" s="128"/>
      <c r="BN260" s="128"/>
      <c r="BO260" s="128"/>
      <c r="BP260" s="128"/>
      <c r="BQ260" s="128"/>
      <c r="BR260" s="128"/>
      <c r="BS260" s="128"/>
      <c r="BT260" s="128"/>
      <c r="BU260" s="128"/>
      <c r="BV260" s="128"/>
      <c r="BW260" s="128"/>
      <c r="BX260" s="128"/>
      <c r="BY260" s="128"/>
      <c r="BZ260" s="128"/>
      <c r="CA260" s="128"/>
      <c r="CB260" s="128"/>
      <c r="CC260" s="128"/>
      <c r="CD260" s="128"/>
      <c r="CE260" s="128"/>
      <c r="CF260" s="128"/>
      <c r="CG260" s="128"/>
      <c r="CH260" s="128"/>
      <c r="CI260" s="128"/>
      <c r="CJ260" s="128"/>
      <c r="CK260" s="128"/>
      <c r="CL260" s="128"/>
      <c r="CM260" s="128"/>
      <c r="CN260" s="128"/>
      <c r="CO260" s="128"/>
      <c r="CP260" s="128"/>
      <c r="CQ260" s="128"/>
      <c r="CR260" s="128"/>
      <c r="CS260" s="128"/>
      <c r="CT260" s="128"/>
      <c r="CU260" s="128"/>
      <c r="CV260" s="128"/>
      <c r="CW260" s="128"/>
      <c r="CX260" s="128"/>
      <c r="CY260" s="128"/>
      <c r="CZ260" s="128"/>
      <c r="DA260" s="128"/>
      <c r="DB260" s="128"/>
      <c r="DC260" s="128"/>
      <c r="DD260" s="129"/>
    </row>
    <row r="261" spans="1:108" ht="48" customHeight="1">
      <c r="A261" s="25"/>
      <c r="B261" s="151" t="s">
        <v>238</v>
      </c>
      <c r="C261" s="151"/>
      <c r="D261" s="151"/>
      <c r="E261" s="151"/>
      <c r="F261" s="151"/>
      <c r="G261" s="151"/>
      <c r="H261" s="151"/>
      <c r="I261" s="151"/>
      <c r="J261" s="151"/>
      <c r="K261" s="151"/>
      <c r="L261" s="151"/>
      <c r="M261" s="151"/>
      <c r="N261" s="151"/>
      <c r="O261" s="151"/>
      <c r="P261" s="151"/>
      <c r="Q261" s="151"/>
      <c r="R261" s="151"/>
      <c r="S261" s="151"/>
      <c r="T261" s="151"/>
      <c r="U261" s="151"/>
      <c r="V261" s="151"/>
      <c r="W261" s="151"/>
      <c r="X261" s="151"/>
      <c r="Y261" s="151"/>
      <c r="Z261" s="151"/>
      <c r="AA261" s="151"/>
      <c r="AB261" s="151"/>
      <c r="AC261" s="151"/>
      <c r="AD261" s="151"/>
      <c r="AE261" s="151"/>
      <c r="AF261" s="151"/>
      <c r="AG261" s="151"/>
      <c r="AH261" s="151"/>
      <c r="AI261" s="151"/>
      <c r="AJ261" s="152"/>
      <c r="AK261" s="131"/>
      <c r="AL261" s="132"/>
      <c r="AM261" s="132"/>
      <c r="AN261" s="132"/>
      <c r="AO261" s="132"/>
      <c r="AP261" s="132"/>
      <c r="AQ261" s="132"/>
      <c r="AR261" s="132"/>
      <c r="AS261" s="132"/>
      <c r="AT261" s="132"/>
      <c r="AU261" s="132"/>
      <c r="AV261" s="132"/>
      <c r="AW261" s="132"/>
      <c r="AX261" s="133"/>
      <c r="AY261" s="127"/>
      <c r="AZ261" s="127"/>
      <c r="BA261" s="127"/>
      <c r="BB261" s="127"/>
      <c r="BC261" s="127"/>
      <c r="BD261" s="127"/>
      <c r="BE261" s="127"/>
      <c r="BF261" s="127"/>
      <c r="BG261" s="127"/>
      <c r="BH261" s="127"/>
      <c r="BI261" s="127"/>
      <c r="BJ261" s="127"/>
      <c r="BK261" s="127"/>
      <c r="BL261" s="127"/>
      <c r="BM261" s="127"/>
      <c r="BN261" s="127"/>
      <c r="BO261" s="127"/>
      <c r="BP261" s="127"/>
      <c r="BQ261" s="127"/>
      <c r="BR261" s="127"/>
      <c r="BS261" s="127"/>
      <c r="BT261" s="127"/>
      <c r="BU261" s="127"/>
      <c r="BV261" s="127"/>
      <c r="BW261" s="127"/>
      <c r="BX261" s="127"/>
      <c r="BY261" s="127"/>
      <c r="BZ261" s="127"/>
      <c r="CA261" s="127"/>
      <c r="CB261" s="127"/>
      <c r="CC261" s="127"/>
      <c r="CD261" s="127"/>
      <c r="CE261" s="127"/>
      <c r="CF261" s="127"/>
      <c r="CG261" s="127"/>
      <c r="CH261" s="127"/>
      <c r="CI261" s="127"/>
      <c r="CJ261" s="127"/>
      <c r="CK261" s="127"/>
      <c r="CL261" s="127"/>
      <c r="CM261" s="127"/>
      <c r="CN261" s="127"/>
      <c r="CO261" s="127"/>
      <c r="CP261" s="127"/>
      <c r="CQ261" s="127"/>
      <c r="CR261" s="127"/>
      <c r="CS261" s="127"/>
      <c r="CT261" s="127"/>
      <c r="CU261" s="127"/>
      <c r="CV261" s="127"/>
      <c r="CW261" s="127"/>
      <c r="CX261" s="127"/>
      <c r="CY261" s="127"/>
      <c r="CZ261" s="127"/>
      <c r="DA261" s="127"/>
      <c r="DB261" s="127"/>
      <c r="DC261" s="127"/>
      <c r="DD261" s="127"/>
    </row>
    <row r="262" spans="1:108" ht="96.75" customHeight="1">
      <c r="A262" s="126"/>
      <c r="B262" s="126"/>
      <c r="C262" s="126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126"/>
      <c r="U262" s="126"/>
      <c r="V262" s="126"/>
      <c r="W262" s="126"/>
      <c r="X262" s="126"/>
      <c r="Y262" s="126"/>
      <c r="Z262" s="126"/>
      <c r="AA262" s="126"/>
      <c r="AB262" s="126"/>
      <c r="AC262" s="126"/>
      <c r="AD262" s="126"/>
      <c r="AE262" s="126"/>
      <c r="AF262" s="126"/>
      <c r="AG262" s="126"/>
      <c r="AH262" s="126"/>
      <c r="AI262" s="126"/>
      <c r="AJ262" s="126"/>
      <c r="AK262" s="126" t="s">
        <v>103</v>
      </c>
      <c r="AL262" s="126"/>
      <c r="AM262" s="126"/>
      <c r="AN262" s="126"/>
      <c r="AO262" s="126"/>
      <c r="AP262" s="126"/>
      <c r="AQ262" s="126"/>
      <c r="AR262" s="126"/>
      <c r="AS262" s="126"/>
      <c r="AT262" s="126"/>
      <c r="AU262" s="126"/>
      <c r="AV262" s="126"/>
      <c r="AW262" s="126"/>
      <c r="AX262" s="126"/>
      <c r="AY262" s="126" t="s">
        <v>104</v>
      </c>
      <c r="AZ262" s="126"/>
      <c r="BA262" s="126"/>
      <c r="BB262" s="126"/>
      <c r="BC262" s="126"/>
      <c r="BD262" s="126"/>
      <c r="BE262" s="126"/>
      <c r="BF262" s="126"/>
      <c r="BG262" s="126"/>
      <c r="BH262" s="126"/>
      <c r="BI262" s="126"/>
      <c r="BJ262" s="126" t="s">
        <v>105</v>
      </c>
      <c r="BK262" s="126"/>
      <c r="BL262" s="126"/>
      <c r="BM262" s="126"/>
      <c r="BN262" s="126"/>
      <c r="BO262" s="126"/>
      <c r="BP262" s="126"/>
      <c r="BQ262" s="126"/>
      <c r="BR262" s="126"/>
      <c r="BS262" s="126"/>
      <c r="BT262" s="126"/>
      <c r="BU262" s="126"/>
      <c r="BV262" s="126"/>
      <c r="BW262" s="126"/>
      <c r="BX262" s="126"/>
      <c r="BY262" s="126" t="s">
        <v>106</v>
      </c>
      <c r="BZ262" s="126"/>
      <c r="CA262" s="126"/>
      <c r="CB262" s="126"/>
      <c r="CC262" s="126"/>
      <c r="CD262" s="126"/>
      <c r="CE262" s="126"/>
      <c r="CF262" s="126"/>
      <c r="CG262" s="126"/>
      <c r="CH262" s="126"/>
      <c r="CI262" s="126"/>
      <c r="CJ262" s="126"/>
      <c r="CK262" s="126"/>
      <c r="CL262" s="126"/>
      <c r="CM262" s="126" t="s">
        <v>107</v>
      </c>
      <c r="CN262" s="126"/>
      <c r="CO262" s="126"/>
      <c r="CP262" s="126"/>
      <c r="CQ262" s="126"/>
      <c r="CR262" s="126"/>
      <c r="CS262" s="126"/>
      <c r="CT262" s="126"/>
      <c r="CU262" s="126"/>
      <c r="CV262" s="126"/>
      <c r="CW262" s="126"/>
      <c r="CX262" s="126"/>
      <c r="CY262" s="126"/>
      <c r="CZ262" s="126"/>
      <c r="DA262" s="126"/>
      <c r="DB262" s="126"/>
      <c r="DC262" s="126"/>
      <c r="DD262" s="126"/>
    </row>
    <row r="263" spans="1:108" ht="63" customHeight="1">
      <c r="A263" s="25"/>
      <c r="B263" s="151" t="s">
        <v>239</v>
      </c>
      <c r="C263" s="151"/>
      <c r="D263" s="151"/>
      <c r="E263" s="151"/>
      <c r="F263" s="151"/>
      <c r="G263" s="151"/>
      <c r="H263" s="151"/>
      <c r="I263" s="151"/>
      <c r="J263" s="151"/>
      <c r="K263" s="151"/>
      <c r="L263" s="151"/>
      <c r="M263" s="151"/>
      <c r="N263" s="151"/>
      <c r="O263" s="151"/>
      <c r="P263" s="151"/>
      <c r="Q263" s="151"/>
      <c r="R263" s="151"/>
      <c r="S263" s="151"/>
      <c r="T263" s="151"/>
      <c r="U263" s="151"/>
      <c r="V263" s="151"/>
      <c r="W263" s="151"/>
      <c r="X263" s="151"/>
      <c r="Y263" s="151"/>
      <c r="Z263" s="151"/>
      <c r="AA263" s="151"/>
      <c r="AB263" s="151"/>
      <c r="AC263" s="151"/>
      <c r="AD263" s="151"/>
      <c r="AE263" s="151"/>
      <c r="AF263" s="151"/>
      <c r="AG263" s="151"/>
      <c r="AH263" s="151"/>
      <c r="AI263" s="151"/>
      <c r="AJ263" s="152"/>
      <c r="AK263" s="131"/>
      <c r="AL263" s="132"/>
      <c r="AM263" s="132"/>
      <c r="AN263" s="132"/>
      <c r="AO263" s="132"/>
      <c r="AP263" s="132"/>
      <c r="AQ263" s="132"/>
      <c r="AR263" s="132"/>
      <c r="AS263" s="132"/>
      <c r="AT263" s="132"/>
      <c r="AU263" s="132"/>
      <c r="AV263" s="132"/>
      <c r="AW263" s="132"/>
      <c r="AX263" s="133"/>
      <c r="AY263" s="127"/>
      <c r="AZ263" s="127"/>
      <c r="BA263" s="127"/>
      <c r="BB263" s="127"/>
      <c r="BC263" s="127"/>
      <c r="BD263" s="127"/>
      <c r="BE263" s="127"/>
      <c r="BF263" s="127"/>
      <c r="BG263" s="127"/>
      <c r="BH263" s="127"/>
      <c r="BI263" s="127"/>
      <c r="BJ263" s="127"/>
      <c r="BK263" s="127"/>
      <c r="BL263" s="127"/>
      <c r="BM263" s="127"/>
      <c r="BN263" s="127"/>
      <c r="BO263" s="127"/>
      <c r="BP263" s="127"/>
      <c r="BQ263" s="127"/>
      <c r="BR263" s="127"/>
      <c r="BS263" s="127"/>
      <c r="BT263" s="127"/>
      <c r="BU263" s="127"/>
      <c r="BV263" s="127"/>
      <c r="BW263" s="127"/>
      <c r="BX263" s="127"/>
      <c r="BY263" s="127"/>
      <c r="BZ263" s="127"/>
      <c r="CA263" s="127"/>
      <c r="CB263" s="127"/>
      <c r="CC263" s="127"/>
      <c r="CD263" s="127"/>
      <c r="CE263" s="127"/>
      <c r="CF263" s="127"/>
      <c r="CG263" s="127"/>
      <c r="CH263" s="127"/>
      <c r="CI263" s="127"/>
      <c r="CJ263" s="127"/>
      <c r="CK263" s="127"/>
      <c r="CL263" s="127"/>
      <c r="CM263" s="127"/>
      <c r="CN263" s="127"/>
      <c r="CO263" s="127"/>
      <c r="CP263" s="127"/>
      <c r="CQ263" s="127"/>
      <c r="CR263" s="127"/>
      <c r="CS263" s="127"/>
      <c r="CT263" s="127"/>
      <c r="CU263" s="127"/>
      <c r="CV263" s="127"/>
      <c r="CW263" s="127"/>
      <c r="CX263" s="127"/>
      <c r="CY263" s="127"/>
      <c r="CZ263" s="127"/>
      <c r="DA263" s="127"/>
      <c r="DB263" s="127"/>
      <c r="DC263" s="127"/>
      <c r="DD263" s="127"/>
    </row>
    <row r="264" spans="1:108" ht="48" customHeight="1">
      <c r="A264" s="25"/>
      <c r="B264" s="151" t="s">
        <v>240</v>
      </c>
      <c r="C264" s="151"/>
      <c r="D264" s="151"/>
      <c r="E264" s="151"/>
      <c r="F264" s="151"/>
      <c r="G264" s="151"/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T264" s="151"/>
      <c r="U264" s="151"/>
      <c r="V264" s="151"/>
      <c r="W264" s="151"/>
      <c r="X264" s="151"/>
      <c r="Y264" s="151"/>
      <c r="Z264" s="151"/>
      <c r="AA264" s="151"/>
      <c r="AB264" s="151"/>
      <c r="AC264" s="151"/>
      <c r="AD264" s="151"/>
      <c r="AE264" s="151"/>
      <c r="AF264" s="151"/>
      <c r="AG264" s="151"/>
      <c r="AH264" s="151"/>
      <c r="AI264" s="151"/>
      <c r="AJ264" s="152"/>
      <c r="AK264" s="131"/>
      <c r="AL264" s="132"/>
      <c r="AM264" s="132"/>
      <c r="AN264" s="132"/>
      <c r="AO264" s="132"/>
      <c r="AP264" s="132"/>
      <c r="AQ264" s="132"/>
      <c r="AR264" s="132"/>
      <c r="AS264" s="132"/>
      <c r="AT264" s="132"/>
      <c r="AU264" s="132"/>
      <c r="AV264" s="132"/>
      <c r="AW264" s="132"/>
      <c r="AX264" s="133"/>
      <c r="AY264" s="127"/>
      <c r="AZ264" s="127"/>
      <c r="BA264" s="127"/>
      <c r="BB264" s="127"/>
      <c r="BC264" s="127"/>
      <c r="BD264" s="127"/>
      <c r="BE264" s="127"/>
      <c r="BF264" s="127"/>
      <c r="BG264" s="127"/>
      <c r="BH264" s="127"/>
      <c r="BI264" s="127"/>
      <c r="BJ264" s="127"/>
      <c r="BK264" s="127"/>
      <c r="BL264" s="127"/>
      <c r="BM264" s="127"/>
      <c r="BN264" s="127"/>
      <c r="BO264" s="127"/>
      <c r="BP264" s="127"/>
      <c r="BQ264" s="127"/>
      <c r="BR264" s="127"/>
      <c r="BS264" s="127"/>
      <c r="BT264" s="127"/>
      <c r="BU264" s="127"/>
      <c r="BV264" s="127"/>
      <c r="BW264" s="127"/>
      <c r="BX264" s="127"/>
      <c r="BY264" s="127"/>
      <c r="BZ264" s="127"/>
      <c r="CA264" s="127"/>
      <c r="CB264" s="127"/>
      <c r="CC264" s="127"/>
      <c r="CD264" s="127"/>
      <c r="CE264" s="127"/>
      <c r="CF264" s="127"/>
      <c r="CG264" s="127"/>
      <c r="CH264" s="127"/>
      <c r="CI264" s="127"/>
      <c r="CJ264" s="127"/>
      <c r="CK264" s="127"/>
      <c r="CL264" s="127"/>
      <c r="CM264" s="127"/>
      <c r="CN264" s="127"/>
      <c r="CO264" s="127"/>
      <c r="CP264" s="127"/>
      <c r="CQ264" s="127"/>
      <c r="CR264" s="127"/>
      <c r="CS264" s="127"/>
      <c r="CT264" s="127"/>
      <c r="CU264" s="127"/>
      <c r="CV264" s="127"/>
      <c r="CW264" s="127"/>
      <c r="CX264" s="127"/>
      <c r="CY264" s="127"/>
      <c r="CZ264" s="127"/>
      <c r="DA264" s="127"/>
      <c r="DB264" s="127"/>
      <c r="DC264" s="127"/>
      <c r="DD264" s="127"/>
    </row>
    <row r="265" spans="1:108" ht="48" customHeight="1">
      <c r="A265" s="25"/>
      <c r="B265" s="151" t="s">
        <v>241</v>
      </c>
      <c r="C265" s="151"/>
      <c r="D265" s="151"/>
      <c r="E265" s="151"/>
      <c r="F265" s="151"/>
      <c r="G265" s="151"/>
      <c r="H265" s="151"/>
      <c r="I265" s="151"/>
      <c r="J265" s="151"/>
      <c r="K265" s="151"/>
      <c r="L265" s="151"/>
      <c r="M265" s="151"/>
      <c r="N265" s="151"/>
      <c r="O265" s="151"/>
      <c r="P265" s="151"/>
      <c r="Q265" s="151"/>
      <c r="R265" s="151"/>
      <c r="S265" s="151"/>
      <c r="T265" s="151"/>
      <c r="U265" s="151"/>
      <c r="V265" s="151"/>
      <c r="W265" s="151"/>
      <c r="X265" s="151"/>
      <c r="Y265" s="151"/>
      <c r="Z265" s="151"/>
      <c r="AA265" s="151"/>
      <c r="AB265" s="151"/>
      <c r="AC265" s="151"/>
      <c r="AD265" s="151"/>
      <c r="AE265" s="151"/>
      <c r="AF265" s="151"/>
      <c r="AG265" s="151"/>
      <c r="AH265" s="151"/>
      <c r="AI265" s="151"/>
      <c r="AJ265" s="152"/>
      <c r="AK265" s="131"/>
      <c r="AL265" s="132"/>
      <c r="AM265" s="132"/>
      <c r="AN265" s="132"/>
      <c r="AO265" s="132"/>
      <c r="AP265" s="132"/>
      <c r="AQ265" s="132"/>
      <c r="AR265" s="132"/>
      <c r="AS265" s="132"/>
      <c r="AT265" s="132"/>
      <c r="AU265" s="132"/>
      <c r="AV265" s="132"/>
      <c r="AW265" s="132"/>
      <c r="AX265" s="133"/>
      <c r="AY265" s="127"/>
      <c r="AZ265" s="127"/>
      <c r="BA265" s="127"/>
      <c r="BB265" s="127"/>
      <c r="BC265" s="127"/>
      <c r="BD265" s="127"/>
      <c r="BE265" s="127"/>
      <c r="BF265" s="127"/>
      <c r="BG265" s="127"/>
      <c r="BH265" s="127"/>
      <c r="BI265" s="127"/>
      <c r="BJ265" s="127"/>
      <c r="BK265" s="127"/>
      <c r="BL265" s="127"/>
      <c r="BM265" s="127"/>
      <c r="BN265" s="127"/>
      <c r="BO265" s="127"/>
      <c r="BP265" s="127"/>
      <c r="BQ265" s="127"/>
      <c r="BR265" s="127"/>
      <c r="BS265" s="127"/>
      <c r="BT265" s="127"/>
      <c r="BU265" s="127"/>
      <c r="BV265" s="127"/>
      <c r="BW265" s="127"/>
      <c r="BX265" s="127"/>
      <c r="BY265" s="127"/>
      <c r="BZ265" s="127"/>
      <c r="CA265" s="127"/>
      <c r="CB265" s="127"/>
      <c r="CC265" s="127"/>
      <c r="CD265" s="127"/>
      <c r="CE265" s="127"/>
      <c r="CF265" s="127"/>
      <c r="CG265" s="127"/>
      <c r="CH265" s="127"/>
      <c r="CI265" s="127"/>
      <c r="CJ265" s="127"/>
      <c r="CK265" s="127"/>
      <c r="CL265" s="127"/>
      <c r="CM265" s="127"/>
      <c r="CN265" s="127"/>
      <c r="CO265" s="127"/>
      <c r="CP265" s="127"/>
      <c r="CQ265" s="127"/>
      <c r="CR265" s="127"/>
      <c r="CS265" s="127"/>
      <c r="CT265" s="127"/>
      <c r="CU265" s="127"/>
      <c r="CV265" s="127"/>
      <c r="CW265" s="127"/>
      <c r="CX265" s="127"/>
      <c r="CY265" s="127"/>
      <c r="CZ265" s="127"/>
      <c r="DA265" s="127"/>
      <c r="DB265" s="127"/>
      <c r="DC265" s="127"/>
      <c r="DD265" s="127"/>
    </row>
    <row r="266" spans="1:108" ht="32.25" customHeight="1">
      <c r="A266" s="25"/>
      <c r="B266" s="151" t="s">
        <v>242</v>
      </c>
      <c r="C266" s="151"/>
      <c r="D266" s="151"/>
      <c r="E266" s="151"/>
      <c r="F266" s="151"/>
      <c r="G266" s="151"/>
      <c r="H266" s="151"/>
      <c r="I266" s="151"/>
      <c r="J266" s="151"/>
      <c r="K266" s="151"/>
      <c r="L266" s="151"/>
      <c r="M266" s="151"/>
      <c r="N266" s="151"/>
      <c r="O266" s="151"/>
      <c r="P266" s="151"/>
      <c r="Q266" s="151"/>
      <c r="R266" s="151"/>
      <c r="S266" s="151"/>
      <c r="T266" s="151"/>
      <c r="U266" s="151"/>
      <c r="V266" s="151"/>
      <c r="W266" s="151"/>
      <c r="X266" s="151"/>
      <c r="Y266" s="151"/>
      <c r="Z266" s="151"/>
      <c r="AA266" s="151"/>
      <c r="AB266" s="151"/>
      <c r="AC266" s="151"/>
      <c r="AD266" s="151"/>
      <c r="AE266" s="151"/>
      <c r="AF266" s="151"/>
      <c r="AG266" s="151"/>
      <c r="AH266" s="151"/>
      <c r="AI266" s="151"/>
      <c r="AJ266" s="152"/>
      <c r="AK266" s="131"/>
      <c r="AL266" s="132"/>
      <c r="AM266" s="132"/>
      <c r="AN266" s="132"/>
      <c r="AO266" s="132"/>
      <c r="AP266" s="132"/>
      <c r="AQ266" s="132"/>
      <c r="AR266" s="132"/>
      <c r="AS266" s="132"/>
      <c r="AT266" s="132"/>
      <c r="AU266" s="132"/>
      <c r="AV266" s="132"/>
      <c r="AW266" s="132"/>
      <c r="AX266" s="133"/>
      <c r="AY266" s="127"/>
      <c r="AZ266" s="127"/>
      <c r="BA266" s="127"/>
      <c r="BB266" s="127"/>
      <c r="BC266" s="127"/>
      <c r="BD266" s="127"/>
      <c r="BE266" s="127"/>
      <c r="BF266" s="127"/>
      <c r="BG266" s="127"/>
      <c r="BH266" s="127"/>
      <c r="BI266" s="127"/>
      <c r="BJ266" s="127"/>
      <c r="BK266" s="127"/>
      <c r="BL266" s="127"/>
      <c r="BM266" s="127"/>
      <c r="BN266" s="127"/>
      <c r="BO266" s="127"/>
      <c r="BP266" s="127"/>
      <c r="BQ266" s="127"/>
      <c r="BR266" s="127"/>
      <c r="BS266" s="127"/>
      <c r="BT266" s="127"/>
      <c r="BU266" s="127"/>
      <c r="BV266" s="127"/>
      <c r="BW266" s="127"/>
      <c r="BX266" s="127"/>
      <c r="BY266" s="127"/>
      <c r="BZ266" s="127"/>
      <c r="CA266" s="127"/>
      <c r="CB266" s="127"/>
      <c r="CC266" s="127"/>
      <c r="CD266" s="127"/>
      <c r="CE266" s="127"/>
      <c r="CF266" s="127"/>
      <c r="CG266" s="127"/>
      <c r="CH266" s="127"/>
      <c r="CI266" s="127"/>
      <c r="CJ266" s="127"/>
      <c r="CK266" s="127"/>
      <c r="CL266" s="127"/>
      <c r="CM266" s="127"/>
      <c r="CN266" s="127"/>
      <c r="CO266" s="127"/>
      <c r="CP266" s="127"/>
      <c r="CQ266" s="127"/>
      <c r="CR266" s="127"/>
      <c r="CS266" s="127"/>
      <c r="CT266" s="127"/>
      <c r="CU266" s="127"/>
      <c r="CV266" s="127"/>
      <c r="CW266" s="127"/>
      <c r="CX266" s="127"/>
      <c r="CY266" s="127"/>
      <c r="CZ266" s="127"/>
      <c r="DA266" s="127"/>
      <c r="DB266" s="127"/>
      <c r="DC266" s="127"/>
      <c r="DD266" s="127"/>
    </row>
    <row r="267" spans="1:108" ht="48" customHeight="1">
      <c r="A267" s="25"/>
      <c r="B267" s="151" t="s">
        <v>243</v>
      </c>
      <c r="C267" s="151"/>
      <c r="D267" s="151"/>
      <c r="E267" s="151"/>
      <c r="F267" s="151"/>
      <c r="G267" s="151"/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T267" s="151"/>
      <c r="U267" s="151"/>
      <c r="V267" s="151"/>
      <c r="W267" s="151"/>
      <c r="X267" s="151"/>
      <c r="Y267" s="151"/>
      <c r="Z267" s="151"/>
      <c r="AA267" s="151"/>
      <c r="AB267" s="151"/>
      <c r="AC267" s="151"/>
      <c r="AD267" s="151"/>
      <c r="AE267" s="151"/>
      <c r="AF267" s="151"/>
      <c r="AG267" s="151"/>
      <c r="AH267" s="151"/>
      <c r="AI267" s="151"/>
      <c r="AJ267" s="152"/>
      <c r="AK267" s="131"/>
      <c r="AL267" s="132"/>
      <c r="AM267" s="132"/>
      <c r="AN267" s="132"/>
      <c r="AO267" s="132"/>
      <c r="AP267" s="132"/>
      <c r="AQ267" s="132"/>
      <c r="AR267" s="132"/>
      <c r="AS267" s="132"/>
      <c r="AT267" s="132"/>
      <c r="AU267" s="132"/>
      <c r="AV267" s="132"/>
      <c r="AW267" s="132"/>
      <c r="AX267" s="133"/>
      <c r="AY267" s="127"/>
      <c r="AZ267" s="127"/>
      <c r="BA267" s="127"/>
      <c r="BB267" s="127"/>
      <c r="BC267" s="127"/>
      <c r="BD267" s="127"/>
      <c r="BE267" s="127"/>
      <c r="BF267" s="127"/>
      <c r="BG267" s="127"/>
      <c r="BH267" s="127"/>
      <c r="BI267" s="127"/>
      <c r="BJ267" s="127"/>
      <c r="BK267" s="127"/>
      <c r="BL267" s="127"/>
      <c r="BM267" s="127"/>
      <c r="BN267" s="127"/>
      <c r="BO267" s="127"/>
      <c r="BP267" s="127"/>
      <c r="BQ267" s="127"/>
      <c r="BR267" s="127"/>
      <c r="BS267" s="127"/>
      <c r="BT267" s="127"/>
      <c r="BU267" s="127"/>
      <c r="BV267" s="127"/>
      <c r="BW267" s="127"/>
      <c r="BX267" s="127"/>
      <c r="BY267" s="127"/>
      <c r="BZ267" s="127"/>
      <c r="CA267" s="127"/>
      <c r="CB267" s="127"/>
      <c r="CC267" s="127"/>
      <c r="CD267" s="127"/>
      <c r="CE267" s="127"/>
      <c r="CF267" s="127"/>
      <c r="CG267" s="127"/>
      <c r="CH267" s="127"/>
      <c r="CI267" s="127"/>
      <c r="CJ267" s="127"/>
      <c r="CK267" s="127"/>
      <c r="CL267" s="127"/>
      <c r="CM267" s="127"/>
      <c r="CN267" s="127"/>
      <c r="CO267" s="127"/>
      <c r="CP267" s="127"/>
      <c r="CQ267" s="127"/>
      <c r="CR267" s="127"/>
      <c r="CS267" s="127"/>
      <c r="CT267" s="127"/>
      <c r="CU267" s="127"/>
      <c r="CV267" s="127"/>
      <c r="CW267" s="127"/>
      <c r="CX267" s="127"/>
      <c r="CY267" s="127"/>
      <c r="CZ267" s="127"/>
      <c r="DA267" s="127"/>
      <c r="DB267" s="127"/>
      <c r="DC267" s="127"/>
      <c r="DD267" s="127"/>
    </row>
    <row r="268" spans="1:108" ht="62.25" customHeight="1">
      <c r="A268" s="25"/>
      <c r="B268" s="151" t="s">
        <v>244</v>
      </c>
      <c r="C268" s="151"/>
      <c r="D268" s="151"/>
      <c r="E268" s="151"/>
      <c r="F268" s="151"/>
      <c r="G268" s="151"/>
      <c r="H268" s="151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1"/>
      <c r="T268" s="151"/>
      <c r="U268" s="151"/>
      <c r="V268" s="151"/>
      <c r="W268" s="151"/>
      <c r="X268" s="151"/>
      <c r="Y268" s="151"/>
      <c r="Z268" s="151"/>
      <c r="AA268" s="151"/>
      <c r="AB268" s="151"/>
      <c r="AC268" s="151"/>
      <c r="AD268" s="151"/>
      <c r="AE268" s="151"/>
      <c r="AF268" s="151"/>
      <c r="AG268" s="151"/>
      <c r="AH268" s="151"/>
      <c r="AI268" s="151"/>
      <c r="AJ268" s="152"/>
      <c r="AK268" s="131"/>
      <c r="AL268" s="132"/>
      <c r="AM268" s="132"/>
      <c r="AN268" s="132"/>
      <c r="AO268" s="132"/>
      <c r="AP268" s="132"/>
      <c r="AQ268" s="132"/>
      <c r="AR268" s="132"/>
      <c r="AS268" s="132"/>
      <c r="AT268" s="132"/>
      <c r="AU268" s="132"/>
      <c r="AV268" s="132"/>
      <c r="AW268" s="132"/>
      <c r="AX268" s="133"/>
      <c r="AY268" s="127"/>
      <c r="AZ268" s="127"/>
      <c r="BA268" s="127"/>
      <c r="BB268" s="127"/>
      <c r="BC268" s="127"/>
      <c r="BD268" s="127"/>
      <c r="BE268" s="127"/>
      <c r="BF268" s="127"/>
      <c r="BG268" s="127"/>
      <c r="BH268" s="127"/>
      <c r="BI268" s="127"/>
      <c r="BJ268" s="127"/>
      <c r="BK268" s="127"/>
      <c r="BL268" s="127"/>
      <c r="BM268" s="127"/>
      <c r="BN268" s="127"/>
      <c r="BO268" s="127"/>
      <c r="BP268" s="127"/>
      <c r="BQ268" s="127"/>
      <c r="BR268" s="127"/>
      <c r="BS268" s="127"/>
      <c r="BT268" s="127"/>
      <c r="BU268" s="127"/>
      <c r="BV268" s="127"/>
      <c r="BW268" s="127"/>
      <c r="BX268" s="127"/>
      <c r="BY268" s="127"/>
      <c r="BZ268" s="127"/>
      <c r="CA268" s="127"/>
      <c r="CB268" s="127"/>
      <c r="CC268" s="127"/>
      <c r="CD268" s="127"/>
      <c r="CE268" s="127"/>
      <c r="CF268" s="127"/>
      <c r="CG268" s="127"/>
      <c r="CH268" s="127"/>
      <c r="CI268" s="127"/>
      <c r="CJ268" s="127"/>
      <c r="CK268" s="127"/>
      <c r="CL268" s="127"/>
      <c r="CM268" s="127"/>
      <c r="CN268" s="127"/>
      <c r="CO268" s="127"/>
      <c r="CP268" s="127"/>
      <c r="CQ268" s="127"/>
      <c r="CR268" s="127"/>
      <c r="CS268" s="127"/>
      <c r="CT268" s="127"/>
      <c r="CU268" s="127"/>
      <c r="CV268" s="127"/>
      <c r="CW268" s="127"/>
      <c r="CX268" s="127"/>
      <c r="CY268" s="127"/>
      <c r="CZ268" s="127"/>
      <c r="DA268" s="127"/>
      <c r="DB268" s="127"/>
      <c r="DC268" s="127"/>
      <c r="DD268" s="127"/>
    </row>
    <row r="269" spans="1:108" ht="16.5" customHeight="1">
      <c r="A269" s="167" t="s">
        <v>245</v>
      </c>
      <c r="B269" s="128"/>
      <c r="C269" s="128"/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128"/>
      <c r="U269" s="128"/>
      <c r="V269" s="128"/>
      <c r="W269" s="128"/>
      <c r="X269" s="128"/>
      <c r="Y269" s="128"/>
      <c r="Z269" s="128"/>
      <c r="AA269" s="128"/>
      <c r="AB269" s="128"/>
      <c r="AC269" s="128"/>
      <c r="AD269" s="128"/>
      <c r="AE269" s="128"/>
      <c r="AF269" s="128"/>
      <c r="AG269" s="128"/>
      <c r="AH269" s="128"/>
      <c r="AI269" s="128"/>
      <c r="AJ269" s="128"/>
      <c r="AK269" s="128"/>
      <c r="AL269" s="128"/>
      <c r="AM269" s="128"/>
      <c r="AN269" s="128"/>
      <c r="AO269" s="128"/>
      <c r="AP269" s="128"/>
      <c r="AQ269" s="128"/>
      <c r="AR269" s="128"/>
      <c r="AS269" s="128"/>
      <c r="AT269" s="128"/>
      <c r="AU269" s="128"/>
      <c r="AV269" s="128"/>
      <c r="AW269" s="128"/>
      <c r="AX269" s="128"/>
      <c r="AY269" s="128"/>
      <c r="AZ269" s="128"/>
      <c r="BA269" s="128"/>
      <c r="BB269" s="128"/>
      <c r="BC269" s="128"/>
      <c r="BD269" s="128"/>
      <c r="BE269" s="128"/>
      <c r="BF269" s="128"/>
      <c r="BG269" s="128"/>
      <c r="BH269" s="128"/>
      <c r="BI269" s="128"/>
      <c r="BJ269" s="128"/>
      <c r="BK269" s="128"/>
      <c r="BL269" s="128"/>
      <c r="BM269" s="128"/>
      <c r="BN269" s="128"/>
      <c r="BO269" s="128"/>
      <c r="BP269" s="128"/>
      <c r="BQ269" s="128"/>
      <c r="BR269" s="128"/>
      <c r="BS269" s="128"/>
      <c r="BT269" s="128"/>
      <c r="BU269" s="128"/>
      <c r="BV269" s="128"/>
      <c r="BW269" s="128"/>
      <c r="BX269" s="128"/>
      <c r="BY269" s="128"/>
      <c r="BZ269" s="128"/>
      <c r="CA269" s="128"/>
      <c r="CB269" s="128"/>
      <c r="CC269" s="128"/>
      <c r="CD269" s="128"/>
      <c r="CE269" s="128"/>
      <c r="CF269" s="128"/>
      <c r="CG269" s="128"/>
      <c r="CH269" s="128"/>
      <c r="CI269" s="128"/>
      <c r="CJ269" s="128"/>
      <c r="CK269" s="128"/>
      <c r="CL269" s="128"/>
      <c r="CM269" s="128"/>
      <c r="CN269" s="128"/>
      <c r="CO269" s="128"/>
      <c r="CP269" s="128"/>
      <c r="CQ269" s="128"/>
      <c r="CR269" s="128"/>
      <c r="CS269" s="128"/>
      <c r="CT269" s="128"/>
      <c r="CU269" s="128"/>
      <c r="CV269" s="128"/>
      <c r="CW269" s="128"/>
      <c r="CX269" s="128"/>
      <c r="CY269" s="128"/>
      <c r="CZ269" s="128"/>
      <c r="DA269" s="128"/>
      <c r="DB269" s="128"/>
      <c r="DC269" s="128"/>
      <c r="DD269" s="129"/>
    </row>
    <row r="270" spans="1:108" ht="48" customHeight="1">
      <c r="A270" s="25"/>
      <c r="B270" s="151" t="s">
        <v>246</v>
      </c>
      <c r="C270" s="151"/>
      <c r="D270" s="151"/>
      <c r="E270" s="151"/>
      <c r="F270" s="151"/>
      <c r="G270" s="151"/>
      <c r="H270" s="151"/>
      <c r="I270" s="151"/>
      <c r="J270" s="151"/>
      <c r="K270" s="151"/>
      <c r="L270" s="151"/>
      <c r="M270" s="151"/>
      <c r="N270" s="151"/>
      <c r="O270" s="151"/>
      <c r="P270" s="151"/>
      <c r="Q270" s="151"/>
      <c r="R270" s="151"/>
      <c r="S270" s="151"/>
      <c r="T270" s="151"/>
      <c r="U270" s="151"/>
      <c r="V270" s="151"/>
      <c r="W270" s="151"/>
      <c r="X270" s="151"/>
      <c r="Y270" s="151"/>
      <c r="Z270" s="151"/>
      <c r="AA270" s="151"/>
      <c r="AB270" s="151"/>
      <c r="AC270" s="151"/>
      <c r="AD270" s="151"/>
      <c r="AE270" s="151"/>
      <c r="AF270" s="151"/>
      <c r="AG270" s="151"/>
      <c r="AH270" s="151"/>
      <c r="AI270" s="151"/>
      <c r="AJ270" s="152"/>
      <c r="AK270" s="131"/>
      <c r="AL270" s="132"/>
      <c r="AM270" s="132"/>
      <c r="AN270" s="132"/>
      <c r="AO270" s="132"/>
      <c r="AP270" s="132"/>
      <c r="AQ270" s="132"/>
      <c r="AR270" s="132"/>
      <c r="AS270" s="132"/>
      <c r="AT270" s="132"/>
      <c r="AU270" s="132"/>
      <c r="AV270" s="132"/>
      <c r="AW270" s="132"/>
      <c r="AX270" s="133"/>
      <c r="AY270" s="127"/>
      <c r="AZ270" s="127"/>
      <c r="BA270" s="127"/>
      <c r="BB270" s="127"/>
      <c r="BC270" s="127"/>
      <c r="BD270" s="127"/>
      <c r="BE270" s="127"/>
      <c r="BF270" s="127"/>
      <c r="BG270" s="127"/>
      <c r="BH270" s="127"/>
      <c r="BI270" s="127"/>
      <c r="BJ270" s="127"/>
      <c r="BK270" s="127"/>
      <c r="BL270" s="127"/>
      <c r="BM270" s="127"/>
      <c r="BN270" s="127"/>
      <c r="BO270" s="127"/>
      <c r="BP270" s="127"/>
      <c r="BQ270" s="127"/>
      <c r="BR270" s="127"/>
      <c r="BS270" s="127"/>
      <c r="BT270" s="127"/>
      <c r="BU270" s="127"/>
      <c r="BV270" s="127"/>
      <c r="BW270" s="127"/>
      <c r="BX270" s="127"/>
      <c r="BY270" s="127"/>
      <c r="BZ270" s="127"/>
      <c r="CA270" s="127"/>
      <c r="CB270" s="127"/>
      <c r="CC270" s="127"/>
      <c r="CD270" s="127"/>
      <c r="CE270" s="127"/>
      <c r="CF270" s="127"/>
      <c r="CG270" s="127"/>
      <c r="CH270" s="127"/>
      <c r="CI270" s="127"/>
      <c r="CJ270" s="127"/>
      <c r="CK270" s="127"/>
      <c r="CL270" s="127"/>
      <c r="CM270" s="127"/>
      <c r="CN270" s="127"/>
      <c r="CO270" s="127"/>
      <c r="CP270" s="127"/>
      <c r="CQ270" s="127"/>
      <c r="CR270" s="127"/>
      <c r="CS270" s="127"/>
      <c r="CT270" s="127"/>
      <c r="CU270" s="127"/>
      <c r="CV270" s="127"/>
      <c r="CW270" s="127"/>
      <c r="CX270" s="127"/>
      <c r="CY270" s="127"/>
      <c r="CZ270" s="127"/>
      <c r="DA270" s="127"/>
      <c r="DB270" s="127"/>
      <c r="DC270" s="127"/>
      <c r="DD270" s="127"/>
    </row>
    <row r="271" spans="1:108" ht="48" customHeight="1">
      <c r="A271" s="25"/>
      <c r="B271" s="151" t="s">
        <v>247</v>
      </c>
      <c r="C271" s="151"/>
      <c r="D271" s="151"/>
      <c r="E271" s="151"/>
      <c r="F271" s="151"/>
      <c r="G271" s="151"/>
      <c r="H271" s="151"/>
      <c r="I271" s="151"/>
      <c r="J271" s="151"/>
      <c r="K271" s="151"/>
      <c r="L271" s="151"/>
      <c r="M271" s="151"/>
      <c r="N271" s="151"/>
      <c r="O271" s="151"/>
      <c r="P271" s="151"/>
      <c r="Q271" s="151"/>
      <c r="R271" s="151"/>
      <c r="S271" s="151"/>
      <c r="T271" s="151"/>
      <c r="U271" s="151"/>
      <c r="V271" s="151"/>
      <c r="W271" s="151"/>
      <c r="X271" s="151"/>
      <c r="Y271" s="151"/>
      <c r="Z271" s="151"/>
      <c r="AA271" s="151"/>
      <c r="AB271" s="151"/>
      <c r="AC271" s="151"/>
      <c r="AD271" s="151"/>
      <c r="AE271" s="151"/>
      <c r="AF271" s="151"/>
      <c r="AG271" s="151"/>
      <c r="AH271" s="151"/>
      <c r="AI271" s="151"/>
      <c r="AJ271" s="152"/>
      <c r="AK271" s="131"/>
      <c r="AL271" s="132"/>
      <c r="AM271" s="132"/>
      <c r="AN271" s="132"/>
      <c r="AO271" s="132"/>
      <c r="AP271" s="132"/>
      <c r="AQ271" s="132"/>
      <c r="AR271" s="132"/>
      <c r="AS271" s="132"/>
      <c r="AT271" s="132"/>
      <c r="AU271" s="132"/>
      <c r="AV271" s="132"/>
      <c r="AW271" s="132"/>
      <c r="AX271" s="133"/>
      <c r="AY271" s="127"/>
      <c r="AZ271" s="127"/>
      <c r="BA271" s="127"/>
      <c r="BB271" s="127"/>
      <c r="BC271" s="127"/>
      <c r="BD271" s="127"/>
      <c r="BE271" s="127"/>
      <c r="BF271" s="127"/>
      <c r="BG271" s="127"/>
      <c r="BH271" s="127"/>
      <c r="BI271" s="127"/>
      <c r="BJ271" s="127"/>
      <c r="BK271" s="127"/>
      <c r="BL271" s="127"/>
      <c r="BM271" s="127"/>
      <c r="BN271" s="127"/>
      <c r="BO271" s="127"/>
      <c r="BP271" s="127"/>
      <c r="BQ271" s="127"/>
      <c r="BR271" s="127"/>
      <c r="BS271" s="127"/>
      <c r="BT271" s="127"/>
      <c r="BU271" s="127"/>
      <c r="BV271" s="127"/>
      <c r="BW271" s="127"/>
      <c r="BX271" s="127"/>
      <c r="BY271" s="127"/>
      <c r="BZ271" s="127"/>
      <c r="CA271" s="127"/>
      <c r="CB271" s="127"/>
      <c r="CC271" s="127"/>
      <c r="CD271" s="127"/>
      <c r="CE271" s="127"/>
      <c r="CF271" s="127"/>
      <c r="CG271" s="127"/>
      <c r="CH271" s="127"/>
      <c r="CI271" s="127"/>
      <c r="CJ271" s="127"/>
      <c r="CK271" s="127"/>
      <c r="CL271" s="127"/>
      <c r="CM271" s="127"/>
      <c r="CN271" s="127"/>
      <c r="CO271" s="127"/>
      <c r="CP271" s="127"/>
      <c r="CQ271" s="127"/>
      <c r="CR271" s="127"/>
      <c r="CS271" s="127"/>
      <c r="CT271" s="127"/>
      <c r="CU271" s="127"/>
      <c r="CV271" s="127"/>
      <c r="CW271" s="127"/>
      <c r="CX271" s="127"/>
      <c r="CY271" s="127"/>
      <c r="CZ271" s="127"/>
      <c r="DA271" s="127"/>
      <c r="DB271" s="127"/>
      <c r="DC271" s="127"/>
      <c r="DD271" s="127"/>
    </row>
    <row r="272" spans="1:108" ht="48" customHeight="1">
      <c r="A272" s="25"/>
      <c r="B272" s="151" t="s">
        <v>248</v>
      </c>
      <c r="C272" s="151"/>
      <c r="D272" s="151"/>
      <c r="E272" s="151"/>
      <c r="F272" s="151"/>
      <c r="G272" s="151"/>
      <c r="H272" s="151"/>
      <c r="I272" s="151"/>
      <c r="J272" s="151"/>
      <c r="K272" s="151"/>
      <c r="L272" s="151"/>
      <c r="M272" s="151"/>
      <c r="N272" s="151"/>
      <c r="O272" s="151"/>
      <c r="P272" s="151"/>
      <c r="Q272" s="151"/>
      <c r="R272" s="151"/>
      <c r="S272" s="151"/>
      <c r="T272" s="151"/>
      <c r="U272" s="151"/>
      <c r="V272" s="151"/>
      <c r="W272" s="151"/>
      <c r="X272" s="151"/>
      <c r="Y272" s="151"/>
      <c r="Z272" s="151"/>
      <c r="AA272" s="151"/>
      <c r="AB272" s="151"/>
      <c r="AC272" s="151"/>
      <c r="AD272" s="151"/>
      <c r="AE272" s="151"/>
      <c r="AF272" s="151"/>
      <c r="AG272" s="151"/>
      <c r="AH272" s="151"/>
      <c r="AI272" s="151"/>
      <c r="AJ272" s="152"/>
      <c r="AK272" s="131"/>
      <c r="AL272" s="132"/>
      <c r="AM272" s="132"/>
      <c r="AN272" s="132"/>
      <c r="AO272" s="132"/>
      <c r="AP272" s="132"/>
      <c r="AQ272" s="132"/>
      <c r="AR272" s="132"/>
      <c r="AS272" s="132"/>
      <c r="AT272" s="132"/>
      <c r="AU272" s="132"/>
      <c r="AV272" s="132"/>
      <c r="AW272" s="132"/>
      <c r="AX272" s="133"/>
      <c r="AY272" s="127"/>
      <c r="AZ272" s="127"/>
      <c r="BA272" s="127"/>
      <c r="BB272" s="127"/>
      <c r="BC272" s="127"/>
      <c r="BD272" s="127"/>
      <c r="BE272" s="127"/>
      <c r="BF272" s="127"/>
      <c r="BG272" s="127"/>
      <c r="BH272" s="127"/>
      <c r="BI272" s="127"/>
      <c r="BJ272" s="127"/>
      <c r="BK272" s="127"/>
      <c r="BL272" s="127"/>
      <c r="BM272" s="127"/>
      <c r="BN272" s="127"/>
      <c r="BO272" s="127"/>
      <c r="BP272" s="127"/>
      <c r="BQ272" s="127"/>
      <c r="BR272" s="127"/>
      <c r="BS272" s="127"/>
      <c r="BT272" s="127"/>
      <c r="BU272" s="127"/>
      <c r="BV272" s="127"/>
      <c r="BW272" s="127"/>
      <c r="BX272" s="127"/>
      <c r="BY272" s="127"/>
      <c r="BZ272" s="127"/>
      <c r="CA272" s="127"/>
      <c r="CB272" s="127"/>
      <c r="CC272" s="127"/>
      <c r="CD272" s="127"/>
      <c r="CE272" s="127"/>
      <c r="CF272" s="127"/>
      <c r="CG272" s="127"/>
      <c r="CH272" s="127"/>
      <c r="CI272" s="127"/>
      <c r="CJ272" s="127"/>
      <c r="CK272" s="127"/>
      <c r="CL272" s="127"/>
      <c r="CM272" s="127"/>
      <c r="CN272" s="127"/>
      <c r="CO272" s="127"/>
      <c r="CP272" s="127"/>
      <c r="CQ272" s="127"/>
      <c r="CR272" s="127"/>
      <c r="CS272" s="127"/>
      <c r="CT272" s="127"/>
      <c r="CU272" s="127"/>
      <c r="CV272" s="127"/>
      <c r="CW272" s="127"/>
      <c r="CX272" s="127"/>
      <c r="CY272" s="127"/>
      <c r="CZ272" s="127"/>
      <c r="DA272" s="127"/>
      <c r="DB272" s="127"/>
      <c r="DC272" s="127"/>
      <c r="DD272" s="127"/>
    </row>
    <row r="273" spans="1:108" ht="63" customHeight="1">
      <c r="A273" s="25"/>
      <c r="B273" s="151" t="s">
        <v>249</v>
      </c>
      <c r="C273" s="151"/>
      <c r="D273" s="151"/>
      <c r="E273" s="151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  <c r="Q273" s="151"/>
      <c r="R273" s="151"/>
      <c r="S273" s="151"/>
      <c r="T273" s="151"/>
      <c r="U273" s="151"/>
      <c r="V273" s="151"/>
      <c r="W273" s="151"/>
      <c r="X273" s="151"/>
      <c r="Y273" s="151"/>
      <c r="Z273" s="151"/>
      <c r="AA273" s="151"/>
      <c r="AB273" s="151"/>
      <c r="AC273" s="151"/>
      <c r="AD273" s="151"/>
      <c r="AE273" s="151"/>
      <c r="AF273" s="151"/>
      <c r="AG273" s="151"/>
      <c r="AH273" s="151"/>
      <c r="AI273" s="151"/>
      <c r="AJ273" s="152"/>
      <c r="AK273" s="131"/>
      <c r="AL273" s="132"/>
      <c r="AM273" s="132"/>
      <c r="AN273" s="132"/>
      <c r="AO273" s="132"/>
      <c r="AP273" s="132"/>
      <c r="AQ273" s="132"/>
      <c r="AR273" s="132"/>
      <c r="AS273" s="132"/>
      <c r="AT273" s="132"/>
      <c r="AU273" s="132"/>
      <c r="AV273" s="132"/>
      <c r="AW273" s="132"/>
      <c r="AX273" s="133"/>
      <c r="AY273" s="127"/>
      <c r="AZ273" s="127"/>
      <c r="BA273" s="127"/>
      <c r="BB273" s="127"/>
      <c r="BC273" s="127"/>
      <c r="BD273" s="127"/>
      <c r="BE273" s="127"/>
      <c r="BF273" s="127"/>
      <c r="BG273" s="127"/>
      <c r="BH273" s="127"/>
      <c r="BI273" s="127"/>
      <c r="BJ273" s="127"/>
      <c r="BK273" s="127"/>
      <c r="BL273" s="127"/>
      <c r="BM273" s="127"/>
      <c r="BN273" s="127"/>
      <c r="BO273" s="127"/>
      <c r="BP273" s="127"/>
      <c r="BQ273" s="127"/>
      <c r="BR273" s="127"/>
      <c r="BS273" s="127"/>
      <c r="BT273" s="127"/>
      <c r="BU273" s="127"/>
      <c r="BV273" s="127"/>
      <c r="BW273" s="127"/>
      <c r="BX273" s="127"/>
      <c r="BY273" s="127"/>
      <c r="BZ273" s="127"/>
      <c r="CA273" s="127"/>
      <c r="CB273" s="127"/>
      <c r="CC273" s="127"/>
      <c r="CD273" s="127"/>
      <c r="CE273" s="127"/>
      <c r="CF273" s="127"/>
      <c r="CG273" s="127"/>
      <c r="CH273" s="127"/>
      <c r="CI273" s="127"/>
      <c r="CJ273" s="127"/>
      <c r="CK273" s="127"/>
      <c r="CL273" s="127"/>
      <c r="CM273" s="127"/>
      <c r="CN273" s="127"/>
      <c r="CO273" s="127"/>
      <c r="CP273" s="127"/>
      <c r="CQ273" s="127"/>
      <c r="CR273" s="127"/>
      <c r="CS273" s="127"/>
      <c r="CT273" s="127"/>
      <c r="CU273" s="127"/>
      <c r="CV273" s="127"/>
      <c r="CW273" s="127"/>
      <c r="CX273" s="127"/>
      <c r="CY273" s="127"/>
      <c r="CZ273" s="127"/>
      <c r="DA273" s="127"/>
      <c r="DB273" s="127"/>
      <c r="DC273" s="127"/>
      <c r="DD273" s="127"/>
    </row>
    <row r="274" spans="1:108" ht="16.5" customHeight="1">
      <c r="A274" s="167" t="s">
        <v>250</v>
      </c>
      <c r="B274" s="128"/>
      <c r="C274" s="128"/>
      <c r="D274" s="128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  <c r="T274" s="128"/>
      <c r="U274" s="128"/>
      <c r="V274" s="128"/>
      <c r="W274" s="128"/>
      <c r="X274" s="128"/>
      <c r="Y274" s="128"/>
      <c r="Z274" s="128"/>
      <c r="AA274" s="128"/>
      <c r="AB274" s="128"/>
      <c r="AC274" s="128"/>
      <c r="AD274" s="128"/>
      <c r="AE274" s="128"/>
      <c r="AF274" s="128"/>
      <c r="AG274" s="128"/>
      <c r="AH274" s="128"/>
      <c r="AI274" s="128"/>
      <c r="AJ274" s="128"/>
      <c r="AK274" s="128"/>
      <c r="AL274" s="128"/>
      <c r="AM274" s="128"/>
      <c r="AN274" s="128"/>
      <c r="AO274" s="128"/>
      <c r="AP274" s="128"/>
      <c r="AQ274" s="128"/>
      <c r="AR274" s="128"/>
      <c r="AS274" s="128"/>
      <c r="AT274" s="128"/>
      <c r="AU274" s="128"/>
      <c r="AV274" s="128"/>
      <c r="AW274" s="128"/>
      <c r="AX274" s="128"/>
      <c r="AY274" s="128"/>
      <c r="AZ274" s="128"/>
      <c r="BA274" s="128"/>
      <c r="BB274" s="128"/>
      <c r="BC274" s="128"/>
      <c r="BD274" s="128"/>
      <c r="BE274" s="128"/>
      <c r="BF274" s="128"/>
      <c r="BG274" s="128"/>
      <c r="BH274" s="128"/>
      <c r="BI274" s="128"/>
      <c r="BJ274" s="128"/>
      <c r="BK274" s="128"/>
      <c r="BL274" s="128"/>
      <c r="BM274" s="128"/>
      <c r="BN274" s="128"/>
      <c r="BO274" s="128"/>
      <c r="BP274" s="128"/>
      <c r="BQ274" s="128"/>
      <c r="BR274" s="128"/>
      <c r="BS274" s="128"/>
      <c r="BT274" s="128"/>
      <c r="BU274" s="128"/>
      <c r="BV274" s="128"/>
      <c r="BW274" s="128"/>
      <c r="BX274" s="128"/>
      <c r="BY274" s="128"/>
      <c r="BZ274" s="128"/>
      <c r="CA274" s="128"/>
      <c r="CB274" s="128"/>
      <c r="CC274" s="128"/>
      <c r="CD274" s="128"/>
      <c r="CE274" s="128"/>
      <c r="CF274" s="128"/>
      <c r="CG274" s="128"/>
      <c r="CH274" s="128"/>
      <c r="CI274" s="128"/>
      <c r="CJ274" s="128"/>
      <c r="CK274" s="128"/>
      <c r="CL274" s="128"/>
      <c r="CM274" s="128"/>
      <c r="CN274" s="128"/>
      <c r="CO274" s="128"/>
      <c r="CP274" s="128"/>
      <c r="CQ274" s="128"/>
      <c r="CR274" s="128"/>
      <c r="CS274" s="128"/>
      <c r="CT274" s="128"/>
      <c r="CU274" s="128"/>
      <c r="CV274" s="128"/>
      <c r="CW274" s="128"/>
      <c r="CX274" s="128"/>
      <c r="CY274" s="128"/>
      <c r="CZ274" s="128"/>
      <c r="DA274" s="128"/>
      <c r="DB274" s="128"/>
      <c r="DC274" s="128"/>
      <c r="DD274" s="129"/>
    </row>
    <row r="275" spans="1:108" ht="32.25" customHeight="1">
      <c r="A275" s="25"/>
      <c r="B275" s="151" t="s">
        <v>251</v>
      </c>
      <c r="C275" s="151"/>
      <c r="D275" s="151"/>
      <c r="E275" s="151"/>
      <c r="F275" s="151"/>
      <c r="G275" s="151"/>
      <c r="H275" s="151"/>
      <c r="I275" s="151"/>
      <c r="J275" s="151"/>
      <c r="K275" s="151"/>
      <c r="L275" s="151"/>
      <c r="M275" s="151"/>
      <c r="N275" s="151"/>
      <c r="O275" s="151"/>
      <c r="P275" s="151"/>
      <c r="Q275" s="151"/>
      <c r="R275" s="151"/>
      <c r="S275" s="151"/>
      <c r="T275" s="151"/>
      <c r="U275" s="151"/>
      <c r="V275" s="151"/>
      <c r="W275" s="151"/>
      <c r="X275" s="151"/>
      <c r="Y275" s="151"/>
      <c r="Z275" s="151"/>
      <c r="AA275" s="151"/>
      <c r="AB275" s="151"/>
      <c r="AC275" s="151"/>
      <c r="AD275" s="151"/>
      <c r="AE275" s="151"/>
      <c r="AF275" s="151"/>
      <c r="AG275" s="151"/>
      <c r="AH275" s="151"/>
      <c r="AI275" s="151"/>
      <c r="AJ275" s="152"/>
      <c r="AK275" s="131"/>
      <c r="AL275" s="132"/>
      <c r="AM275" s="132"/>
      <c r="AN275" s="132"/>
      <c r="AO275" s="132"/>
      <c r="AP275" s="132"/>
      <c r="AQ275" s="132"/>
      <c r="AR275" s="132"/>
      <c r="AS275" s="132"/>
      <c r="AT275" s="132"/>
      <c r="AU275" s="132"/>
      <c r="AV275" s="132"/>
      <c r="AW275" s="132"/>
      <c r="AX275" s="133"/>
      <c r="AY275" s="127"/>
      <c r="AZ275" s="127"/>
      <c r="BA275" s="127"/>
      <c r="BB275" s="127"/>
      <c r="BC275" s="127"/>
      <c r="BD275" s="127"/>
      <c r="BE275" s="127"/>
      <c r="BF275" s="127"/>
      <c r="BG275" s="127"/>
      <c r="BH275" s="127"/>
      <c r="BI275" s="127"/>
      <c r="BJ275" s="127"/>
      <c r="BK275" s="127"/>
      <c r="BL275" s="127"/>
      <c r="BM275" s="127"/>
      <c r="BN275" s="127"/>
      <c r="BO275" s="127"/>
      <c r="BP275" s="127"/>
      <c r="BQ275" s="127"/>
      <c r="BR275" s="127"/>
      <c r="BS275" s="127"/>
      <c r="BT275" s="127"/>
      <c r="BU275" s="127"/>
      <c r="BV275" s="127"/>
      <c r="BW275" s="127"/>
      <c r="BX275" s="127"/>
      <c r="BY275" s="127"/>
      <c r="BZ275" s="127"/>
      <c r="CA275" s="127"/>
      <c r="CB275" s="127"/>
      <c r="CC275" s="127"/>
      <c r="CD275" s="127"/>
      <c r="CE275" s="127"/>
      <c r="CF275" s="127"/>
      <c r="CG275" s="127"/>
      <c r="CH275" s="127"/>
      <c r="CI275" s="127"/>
      <c r="CJ275" s="127"/>
      <c r="CK275" s="127"/>
      <c r="CL275" s="127"/>
      <c r="CM275" s="127"/>
      <c r="CN275" s="127"/>
      <c r="CO275" s="127"/>
      <c r="CP275" s="127"/>
      <c r="CQ275" s="127"/>
      <c r="CR275" s="127"/>
      <c r="CS275" s="127"/>
      <c r="CT275" s="127"/>
      <c r="CU275" s="127"/>
      <c r="CV275" s="127"/>
      <c r="CW275" s="127"/>
      <c r="CX275" s="127"/>
      <c r="CY275" s="127"/>
      <c r="CZ275" s="127"/>
      <c r="DA275" s="127"/>
      <c r="DB275" s="127"/>
      <c r="DC275" s="127"/>
      <c r="DD275" s="127"/>
    </row>
    <row r="276" spans="1:108" ht="32.25" customHeight="1">
      <c r="A276" s="25"/>
      <c r="B276" s="151" t="s">
        <v>252</v>
      </c>
      <c r="C276" s="151"/>
      <c r="D276" s="151"/>
      <c r="E276" s="151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  <c r="X276" s="151"/>
      <c r="Y276" s="151"/>
      <c r="Z276" s="151"/>
      <c r="AA276" s="151"/>
      <c r="AB276" s="151"/>
      <c r="AC276" s="151"/>
      <c r="AD276" s="151"/>
      <c r="AE276" s="151"/>
      <c r="AF276" s="151"/>
      <c r="AG276" s="151"/>
      <c r="AH276" s="151"/>
      <c r="AI276" s="151"/>
      <c r="AJ276" s="152"/>
      <c r="AK276" s="131"/>
      <c r="AL276" s="132"/>
      <c r="AM276" s="132"/>
      <c r="AN276" s="132"/>
      <c r="AO276" s="132"/>
      <c r="AP276" s="132"/>
      <c r="AQ276" s="132"/>
      <c r="AR276" s="132"/>
      <c r="AS276" s="132"/>
      <c r="AT276" s="132"/>
      <c r="AU276" s="132"/>
      <c r="AV276" s="132"/>
      <c r="AW276" s="132"/>
      <c r="AX276" s="133"/>
      <c r="AY276" s="127"/>
      <c r="AZ276" s="127"/>
      <c r="BA276" s="127"/>
      <c r="BB276" s="127"/>
      <c r="BC276" s="127"/>
      <c r="BD276" s="127"/>
      <c r="BE276" s="127"/>
      <c r="BF276" s="127"/>
      <c r="BG276" s="127"/>
      <c r="BH276" s="127"/>
      <c r="BI276" s="127"/>
      <c r="BJ276" s="127"/>
      <c r="BK276" s="127"/>
      <c r="BL276" s="127"/>
      <c r="BM276" s="127"/>
      <c r="BN276" s="127"/>
      <c r="BO276" s="127"/>
      <c r="BP276" s="127"/>
      <c r="BQ276" s="127"/>
      <c r="BR276" s="127"/>
      <c r="BS276" s="127"/>
      <c r="BT276" s="127"/>
      <c r="BU276" s="127"/>
      <c r="BV276" s="127"/>
      <c r="BW276" s="127"/>
      <c r="BX276" s="127"/>
      <c r="BY276" s="127"/>
      <c r="BZ276" s="127"/>
      <c r="CA276" s="127"/>
      <c r="CB276" s="127"/>
      <c r="CC276" s="127"/>
      <c r="CD276" s="127"/>
      <c r="CE276" s="127"/>
      <c r="CF276" s="127"/>
      <c r="CG276" s="127"/>
      <c r="CH276" s="127"/>
      <c r="CI276" s="127"/>
      <c r="CJ276" s="127"/>
      <c r="CK276" s="127"/>
      <c r="CL276" s="127"/>
      <c r="CM276" s="127"/>
      <c r="CN276" s="127"/>
      <c r="CO276" s="127"/>
      <c r="CP276" s="127"/>
      <c r="CQ276" s="127"/>
      <c r="CR276" s="127"/>
      <c r="CS276" s="127"/>
      <c r="CT276" s="127"/>
      <c r="CU276" s="127"/>
      <c r="CV276" s="127"/>
      <c r="CW276" s="127"/>
      <c r="CX276" s="127"/>
      <c r="CY276" s="127"/>
      <c r="CZ276" s="127"/>
      <c r="DA276" s="127"/>
      <c r="DB276" s="127"/>
      <c r="DC276" s="127"/>
      <c r="DD276" s="127"/>
    </row>
    <row r="277" spans="1:108" ht="16.5" customHeight="1">
      <c r="A277" s="167" t="s">
        <v>253</v>
      </c>
      <c r="B277" s="128"/>
      <c r="C277" s="128"/>
      <c r="D277" s="128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  <c r="T277" s="128"/>
      <c r="U277" s="128"/>
      <c r="V277" s="128"/>
      <c r="W277" s="128"/>
      <c r="X277" s="128"/>
      <c r="Y277" s="128"/>
      <c r="Z277" s="128"/>
      <c r="AA277" s="128"/>
      <c r="AB277" s="128"/>
      <c r="AC277" s="128"/>
      <c r="AD277" s="128"/>
      <c r="AE277" s="128"/>
      <c r="AF277" s="128"/>
      <c r="AG277" s="128"/>
      <c r="AH277" s="128"/>
      <c r="AI277" s="128"/>
      <c r="AJ277" s="128"/>
      <c r="AK277" s="128"/>
      <c r="AL277" s="128"/>
      <c r="AM277" s="128"/>
      <c r="AN277" s="128"/>
      <c r="AO277" s="128"/>
      <c r="AP277" s="128"/>
      <c r="AQ277" s="128"/>
      <c r="AR277" s="128"/>
      <c r="AS277" s="128"/>
      <c r="AT277" s="128"/>
      <c r="AU277" s="128"/>
      <c r="AV277" s="128"/>
      <c r="AW277" s="128"/>
      <c r="AX277" s="128"/>
      <c r="AY277" s="128"/>
      <c r="AZ277" s="128"/>
      <c r="BA277" s="128"/>
      <c r="BB277" s="128"/>
      <c r="BC277" s="128"/>
      <c r="BD277" s="128"/>
      <c r="BE277" s="128"/>
      <c r="BF277" s="128"/>
      <c r="BG277" s="128"/>
      <c r="BH277" s="128"/>
      <c r="BI277" s="128"/>
      <c r="BJ277" s="128"/>
      <c r="BK277" s="128"/>
      <c r="BL277" s="128"/>
      <c r="BM277" s="128"/>
      <c r="BN277" s="128"/>
      <c r="BO277" s="128"/>
      <c r="BP277" s="128"/>
      <c r="BQ277" s="128"/>
      <c r="BR277" s="128"/>
      <c r="BS277" s="128"/>
      <c r="BT277" s="128"/>
      <c r="BU277" s="128"/>
      <c r="BV277" s="128"/>
      <c r="BW277" s="128"/>
      <c r="BX277" s="128"/>
      <c r="BY277" s="128"/>
      <c r="BZ277" s="128"/>
      <c r="CA277" s="128"/>
      <c r="CB277" s="128"/>
      <c r="CC277" s="128"/>
      <c r="CD277" s="128"/>
      <c r="CE277" s="128"/>
      <c r="CF277" s="128"/>
      <c r="CG277" s="128"/>
      <c r="CH277" s="128"/>
      <c r="CI277" s="128"/>
      <c r="CJ277" s="128"/>
      <c r="CK277" s="128"/>
      <c r="CL277" s="128"/>
      <c r="CM277" s="128"/>
      <c r="CN277" s="128"/>
      <c r="CO277" s="128"/>
      <c r="CP277" s="128"/>
      <c r="CQ277" s="128"/>
      <c r="CR277" s="128"/>
      <c r="CS277" s="128"/>
      <c r="CT277" s="128"/>
      <c r="CU277" s="128"/>
      <c r="CV277" s="128"/>
      <c r="CW277" s="128"/>
      <c r="CX277" s="128"/>
      <c r="CY277" s="128"/>
      <c r="CZ277" s="128"/>
      <c r="DA277" s="128"/>
      <c r="DB277" s="128"/>
      <c r="DC277" s="128"/>
      <c r="DD277" s="129"/>
    </row>
    <row r="278" spans="1:108" ht="32.25" customHeight="1">
      <c r="A278" s="25"/>
      <c r="B278" s="151" t="s">
        <v>254</v>
      </c>
      <c r="C278" s="151"/>
      <c r="D278" s="151"/>
      <c r="E278" s="151"/>
      <c r="F278" s="151"/>
      <c r="G278" s="151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T278" s="151"/>
      <c r="U278" s="151"/>
      <c r="V278" s="151"/>
      <c r="W278" s="151"/>
      <c r="X278" s="151"/>
      <c r="Y278" s="151"/>
      <c r="Z278" s="151"/>
      <c r="AA278" s="151"/>
      <c r="AB278" s="151"/>
      <c r="AC278" s="151"/>
      <c r="AD278" s="151"/>
      <c r="AE278" s="151"/>
      <c r="AF278" s="151"/>
      <c r="AG278" s="151"/>
      <c r="AH278" s="151"/>
      <c r="AI278" s="151"/>
      <c r="AJ278" s="152"/>
      <c r="AK278" s="131"/>
      <c r="AL278" s="132"/>
      <c r="AM278" s="132"/>
      <c r="AN278" s="132"/>
      <c r="AO278" s="132"/>
      <c r="AP278" s="132"/>
      <c r="AQ278" s="132"/>
      <c r="AR278" s="132"/>
      <c r="AS278" s="132"/>
      <c r="AT278" s="132"/>
      <c r="AU278" s="132"/>
      <c r="AV278" s="132"/>
      <c r="AW278" s="132"/>
      <c r="AX278" s="133"/>
      <c r="AY278" s="127"/>
      <c r="AZ278" s="127"/>
      <c r="BA278" s="127"/>
      <c r="BB278" s="127"/>
      <c r="BC278" s="127"/>
      <c r="BD278" s="127"/>
      <c r="BE278" s="127"/>
      <c r="BF278" s="127"/>
      <c r="BG278" s="127"/>
      <c r="BH278" s="127"/>
      <c r="BI278" s="127"/>
      <c r="BJ278" s="127"/>
      <c r="BK278" s="127"/>
      <c r="BL278" s="127"/>
      <c r="BM278" s="127"/>
      <c r="BN278" s="127"/>
      <c r="BO278" s="127"/>
      <c r="BP278" s="127"/>
      <c r="BQ278" s="127"/>
      <c r="BR278" s="127"/>
      <c r="BS278" s="127"/>
      <c r="BT278" s="127"/>
      <c r="BU278" s="127"/>
      <c r="BV278" s="127"/>
      <c r="BW278" s="127"/>
      <c r="BX278" s="127"/>
      <c r="BY278" s="127"/>
      <c r="BZ278" s="127"/>
      <c r="CA278" s="127"/>
      <c r="CB278" s="127"/>
      <c r="CC278" s="127"/>
      <c r="CD278" s="127"/>
      <c r="CE278" s="127"/>
      <c r="CF278" s="127"/>
      <c r="CG278" s="127"/>
      <c r="CH278" s="127"/>
      <c r="CI278" s="127"/>
      <c r="CJ278" s="127"/>
      <c r="CK278" s="127"/>
      <c r="CL278" s="127"/>
      <c r="CM278" s="127"/>
      <c r="CN278" s="127"/>
      <c r="CO278" s="127"/>
      <c r="CP278" s="127"/>
      <c r="CQ278" s="127"/>
      <c r="CR278" s="127"/>
      <c r="CS278" s="127"/>
      <c r="CT278" s="127"/>
      <c r="CU278" s="127"/>
      <c r="CV278" s="127"/>
      <c r="CW278" s="127"/>
      <c r="CX278" s="127"/>
      <c r="CY278" s="127"/>
      <c r="CZ278" s="127"/>
      <c r="DA278" s="127"/>
      <c r="DB278" s="127"/>
      <c r="DC278" s="127"/>
      <c r="DD278" s="127"/>
    </row>
    <row r="279" spans="1:108" ht="16.5" customHeight="1">
      <c r="A279" s="25"/>
      <c r="B279" s="151" t="s">
        <v>255</v>
      </c>
      <c r="C279" s="151"/>
      <c r="D279" s="151"/>
      <c r="E279" s="151"/>
      <c r="F279" s="151"/>
      <c r="G279" s="151"/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  <c r="R279" s="151"/>
      <c r="S279" s="151"/>
      <c r="T279" s="151"/>
      <c r="U279" s="151"/>
      <c r="V279" s="151"/>
      <c r="W279" s="151"/>
      <c r="X279" s="151"/>
      <c r="Y279" s="151"/>
      <c r="Z279" s="151"/>
      <c r="AA279" s="151"/>
      <c r="AB279" s="151"/>
      <c r="AC279" s="151"/>
      <c r="AD279" s="151"/>
      <c r="AE279" s="151"/>
      <c r="AF279" s="151"/>
      <c r="AG279" s="151"/>
      <c r="AH279" s="151"/>
      <c r="AI279" s="151"/>
      <c r="AJ279" s="152"/>
      <c r="AK279" s="131"/>
      <c r="AL279" s="132"/>
      <c r="AM279" s="132"/>
      <c r="AN279" s="132"/>
      <c r="AO279" s="132"/>
      <c r="AP279" s="132"/>
      <c r="AQ279" s="132"/>
      <c r="AR279" s="132"/>
      <c r="AS279" s="132"/>
      <c r="AT279" s="132"/>
      <c r="AU279" s="132"/>
      <c r="AV279" s="132"/>
      <c r="AW279" s="132"/>
      <c r="AX279" s="133"/>
      <c r="AY279" s="127"/>
      <c r="AZ279" s="127"/>
      <c r="BA279" s="127"/>
      <c r="BB279" s="127"/>
      <c r="BC279" s="127"/>
      <c r="BD279" s="127"/>
      <c r="BE279" s="127"/>
      <c r="BF279" s="127"/>
      <c r="BG279" s="127"/>
      <c r="BH279" s="127"/>
      <c r="BI279" s="127"/>
      <c r="BJ279" s="127"/>
      <c r="BK279" s="127"/>
      <c r="BL279" s="127"/>
      <c r="BM279" s="127"/>
      <c r="BN279" s="127"/>
      <c r="BO279" s="127"/>
      <c r="BP279" s="127"/>
      <c r="BQ279" s="127"/>
      <c r="BR279" s="127"/>
      <c r="BS279" s="127"/>
      <c r="BT279" s="127"/>
      <c r="BU279" s="127"/>
      <c r="BV279" s="127"/>
      <c r="BW279" s="127"/>
      <c r="BX279" s="127"/>
      <c r="BY279" s="127"/>
      <c r="BZ279" s="127"/>
      <c r="CA279" s="127"/>
      <c r="CB279" s="127"/>
      <c r="CC279" s="127"/>
      <c r="CD279" s="127"/>
      <c r="CE279" s="127"/>
      <c r="CF279" s="127"/>
      <c r="CG279" s="127"/>
      <c r="CH279" s="127"/>
      <c r="CI279" s="127"/>
      <c r="CJ279" s="127"/>
      <c r="CK279" s="127"/>
      <c r="CL279" s="127"/>
      <c r="CM279" s="127"/>
      <c r="CN279" s="127"/>
      <c r="CO279" s="127"/>
      <c r="CP279" s="127"/>
      <c r="CQ279" s="127"/>
      <c r="CR279" s="127"/>
      <c r="CS279" s="127"/>
      <c r="CT279" s="127"/>
      <c r="CU279" s="127"/>
      <c r="CV279" s="127"/>
      <c r="CW279" s="127"/>
      <c r="CX279" s="127"/>
      <c r="CY279" s="127"/>
      <c r="CZ279" s="127"/>
      <c r="DA279" s="127"/>
      <c r="DB279" s="127"/>
      <c r="DC279" s="127"/>
      <c r="DD279" s="127"/>
    </row>
    <row r="280" spans="1:108" ht="96.75" customHeight="1">
      <c r="A280" s="126"/>
      <c r="B280" s="126"/>
      <c r="C280" s="126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126"/>
      <c r="U280" s="126"/>
      <c r="V280" s="126"/>
      <c r="W280" s="126"/>
      <c r="X280" s="126"/>
      <c r="Y280" s="126"/>
      <c r="Z280" s="126"/>
      <c r="AA280" s="126"/>
      <c r="AB280" s="126"/>
      <c r="AC280" s="126"/>
      <c r="AD280" s="126"/>
      <c r="AE280" s="126"/>
      <c r="AF280" s="126"/>
      <c r="AG280" s="126"/>
      <c r="AH280" s="126"/>
      <c r="AI280" s="126"/>
      <c r="AJ280" s="126"/>
      <c r="AK280" s="126" t="s">
        <v>103</v>
      </c>
      <c r="AL280" s="126"/>
      <c r="AM280" s="126"/>
      <c r="AN280" s="126"/>
      <c r="AO280" s="126"/>
      <c r="AP280" s="126"/>
      <c r="AQ280" s="126"/>
      <c r="AR280" s="126"/>
      <c r="AS280" s="126"/>
      <c r="AT280" s="126"/>
      <c r="AU280" s="126"/>
      <c r="AV280" s="126"/>
      <c r="AW280" s="126"/>
      <c r="AX280" s="126"/>
      <c r="AY280" s="126" t="s">
        <v>104</v>
      </c>
      <c r="AZ280" s="126"/>
      <c r="BA280" s="126"/>
      <c r="BB280" s="126"/>
      <c r="BC280" s="126"/>
      <c r="BD280" s="126"/>
      <c r="BE280" s="126"/>
      <c r="BF280" s="126"/>
      <c r="BG280" s="126"/>
      <c r="BH280" s="126"/>
      <c r="BI280" s="126"/>
      <c r="BJ280" s="126" t="s">
        <v>105</v>
      </c>
      <c r="BK280" s="126"/>
      <c r="BL280" s="126"/>
      <c r="BM280" s="126"/>
      <c r="BN280" s="126"/>
      <c r="BO280" s="126"/>
      <c r="BP280" s="126"/>
      <c r="BQ280" s="126"/>
      <c r="BR280" s="126"/>
      <c r="BS280" s="126"/>
      <c r="BT280" s="126"/>
      <c r="BU280" s="126"/>
      <c r="BV280" s="126"/>
      <c r="BW280" s="126"/>
      <c r="BX280" s="126"/>
      <c r="BY280" s="126" t="s">
        <v>106</v>
      </c>
      <c r="BZ280" s="126"/>
      <c r="CA280" s="126"/>
      <c r="CB280" s="126"/>
      <c r="CC280" s="126"/>
      <c r="CD280" s="126"/>
      <c r="CE280" s="126"/>
      <c r="CF280" s="126"/>
      <c r="CG280" s="126"/>
      <c r="CH280" s="126"/>
      <c r="CI280" s="126"/>
      <c r="CJ280" s="126"/>
      <c r="CK280" s="126"/>
      <c r="CL280" s="126"/>
      <c r="CM280" s="126" t="s">
        <v>107</v>
      </c>
      <c r="CN280" s="126"/>
      <c r="CO280" s="126"/>
      <c r="CP280" s="126"/>
      <c r="CQ280" s="126"/>
      <c r="CR280" s="126"/>
      <c r="CS280" s="126"/>
      <c r="CT280" s="126"/>
      <c r="CU280" s="126"/>
      <c r="CV280" s="126"/>
      <c r="CW280" s="126"/>
      <c r="CX280" s="126"/>
      <c r="CY280" s="126"/>
      <c r="CZ280" s="126"/>
      <c r="DA280" s="126"/>
      <c r="DB280" s="126"/>
      <c r="DC280" s="126"/>
      <c r="DD280" s="126"/>
    </row>
    <row r="281" spans="1:108" ht="48" customHeight="1">
      <c r="A281" s="25"/>
      <c r="B281" s="151" t="s">
        <v>256</v>
      </c>
      <c r="C281" s="151"/>
      <c r="D281" s="151"/>
      <c r="E281" s="151"/>
      <c r="F281" s="151"/>
      <c r="G281" s="151"/>
      <c r="H281" s="151"/>
      <c r="I281" s="151"/>
      <c r="J281" s="151"/>
      <c r="K281" s="151"/>
      <c r="L281" s="151"/>
      <c r="M281" s="151"/>
      <c r="N281" s="151"/>
      <c r="O281" s="151"/>
      <c r="P281" s="151"/>
      <c r="Q281" s="151"/>
      <c r="R281" s="151"/>
      <c r="S281" s="151"/>
      <c r="T281" s="151"/>
      <c r="U281" s="151"/>
      <c r="V281" s="151"/>
      <c r="W281" s="151"/>
      <c r="X281" s="151"/>
      <c r="Y281" s="151"/>
      <c r="Z281" s="151"/>
      <c r="AA281" s="151"/>
      <c r="AB281" s="151"/>
      <c r="AC281" s="151"/>
      <c r="AD281" s="151"/>
      <c r="AE281" s="151"/>
      <c r="AF281" s="151"/>
      <c r="AG281" s="151"/>
      <c r="AH281" s="151"/>
      <c r="AI281" s="151"/>
      <c r="AJ281" s="152"/>
      <c r="AK281" s="131"/>
      <c r="AL281" s="132"/>
      <c r="AM281" s="132"/>
      <c r="AN281" s="132"/>
      <c r="AO281" s="132"/>
      <c r="AP281" s="132"/>
      <c r="AQ281" s="132"/>
      <c r="AR281" s="132"/>
      <c r="AS281" s="132"/>
      <c r="AT281" s="132"/>
      <c r="AU281" s="132"/>
      <c r="AV281" s="132"/>
      <c r="AW281" s="132"/>
      <c r="AX281" s="133"/>
      <c r="AY281" s="127"/>
      <c r="AZ281" s="127"/>
      <c r="BA281" s="127"/>
      <c r="BB281" s="127"/>
      <c r="BC281" s="127"/>
      <c r="BD281" s="127"/>
      <c r="BE281" s="127"/>
      <c r="BF281" s="127"/>
      <c r="BG281" s="127"/>
      <c r="BH281" s="127"/>
      <c r="BI281" s="127"/>
      <c r="BJ281" s="127"/>
      <c r="BK281" s="127"/>
      <c r="BL281" s="127"/>
      <c r="BM281" s="127"/>
      <c r="BN281" s="127"/>
      <c r="BO281" s="127"/>
      <c r="BP281" s="127"/>
      <c r="BQ281" s="127"/>
      <c r="BR281" s="127"/>
      <c r="BS281" s="127"/>
      <c r="BT281" s="127"/>
      <c r="BU281" s="127"/>
      <c r="BV281" s="127"/>
      <c r="BW281" s="127"/>
      <c r="BX281" s="127"/>
      <c r="BY281" s="127"/>
      <c r="BZ281" s="127"/>
      <c r="CA281" s="127"/>
      <c r="CB281" s="127"/>
      <c r="CC281" s="127"/>
      <c r="CD281" s="127"/>
      <c r="CE281" s="127"/>
      <c r="CF281" s="127"/>
      <c r="CG281" s="127"/>
      <c r="CH281" s="127"/>
      <c r="CI281" s="127"/>
      <c r="CJ281" s="127"/>
      <c r="CK281" s="127"/>
      <c r="CL281" s="127"/>
      <c r="CM281" s="127"/>
      <c r="CN281" s="127"/>
      <c r="CO281" s="127"/>
      <c r="CP281" s="127"/>
      <c r="CQ281" s="127"/>
      <c r="CR281" s="127"/>
      <c r="CS281" s="127"/>
      <c r="CT281" s="127"/>
      <c r="CU281" s="127"/>
      <c r="CV281" s="127"/>
      <c r="CW281" s="127"/>
      <c r="CX281" s="127"/>
      <c r="CY281" s="127"/>
      <c r="CZ281" s="127"/>
      <c r="DA281" s="127"/>
      <c r="DB281" s="127"/>
      <c r="DC281" s="127"/>
      <c r="DD281" s="127"/>
    </row>
    <row r="282" spans="1:108" ht="16.5" customHeight="1">
      <c r="A282" s="167" t="s">
        <v>257</v>
      </c>
      <c r="B282" s="128"/>
      <c r="C282" s="128"/>
      <c r="D282" s="128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  <c r="T282" s="128"/>
      <c r="U282" s="128"/>
      <c r="V282" s="128"/>
      <c r="W282" s="128"/>
      <c r="X282" s="128"/>
      <c r="Y282" s="128"/>
      <c r="Z282" s="128"/>
      <c r="AA282" s="128"/>
      <c r="AB282" s="128"/>
      <c r="AC282" s="128"/>
      <c r="AD282" s="128"/>
      <c r="AE282" s="128"/>
      <c r="AF282" s="128"/>
      <c r="AG282" s="128"/>
      <c r="AH282" s="128"/>
      <c r="AI282" s="128"/>
      <c r="AJ282" s="128"/>
      <c r="AK282" s="128"/>
      <c r="AL282" s="128"/>
      <c r="AM282" s="128"/>
      <c r="AN282" s="128"/>
      <c r="AO282" s="128"/>
      <c r="AP282" s="128"/>
      <c r="AQ282" s="128"/>
      <c r="AR282" s="128"/>
      <c r="AS282" s="128"/>
      <c r="AT282" s="128"/>
      <c r="AU282" s="128"/>
      <c r="AV282" s="128"/>
      <c r="AW282" s="128"/>
      <c r="AX282" s="128"/>
      <c r="AY282" s="128"/>
      <c r="AZ282" s="128"/>
      <c r="BA282" s="128"/>
      <c r="BB282" s="128"/>
      <c r="BC282" s="128"/>
      <c r="BD282" s="128"/>
      <c r="BE282" s="128"/>
      <c r="BF282" s="128"/>
      <c r="BG282" s="128"/>
      <c r="BH282" s="128"/>
      <c r="BI282" s="128"/>
      <c r="BJ282" s="128"/>
      <c r="BK282" s="128"/>
      <c r="BL282" s="128"/>
      <c r="BM282" s="128"/>
      <c r="BN282" s="128"/>
      <c r="BO282" s="128"/>
      <c r="BP282" s="128"/>
      <c r="BQ282" s="128"/>
      <c r="BR282" s="128"/>
      <c r="BS282" s="128"/>
      <c r="BT282" s="128"/>
      <c r="BU282" s="128"/>
      <c r="BV282" s="128"/>
      <c r="BW282" s="128"/>
      <c r="BX282" s="128"/>
      <c r="BY282" s="128"/>
      <c r="BZ282" s="128"/>
      <c r="CA282" s="128"/>
      <c r="CB282" s="128"/>
      <c r="CC282" s="128"/>
      <c r="CD282" s="128"/>
      <c r="CE282" s="128"/>
      <c r="CF282" s="128"/>
      <c r="CG282" s="128"/>
      <c r="CH282" s="128"/>
      <c r="CI282" s="128"/>
      <c r="CJ282" s="128"/>
      <c r="CK282" s="128"/>
      <c r="CL282" s="128"/>
      <c r="CM282" s="128"/>
      <c r="CN282" s="128"/>
      <c r="CO282" s="128"/>
      <c r="CP282" s="128"/>
      <c r="CQ282" s="128"/>
      <c r="CR282" s="128"/>
      <c r="CS282" s="128"/>
      <c r="CT282" s="128"/>
      <c r="CU282" s="128"/>
      <c r="CV282" s="128"/>
      <c r="CW282" s="128"/>
      <c r="CX282" s="128"/>
      <c r="CY282" s="128"/>
      <c r="CZ282" s="128"/>
      <c r="DA282" s="128"/>
      <c r="DB282" s="128"/>
      <c r="DC282" s="128"/>
      <c r="DD282" s="129"/>
    </row>
    <row r="283" spans="1:108" ht="32.25" customHeight="1">
      <c r="A283" s="25"/>
      <c r="B283" s="151" t="s">
        <v>258</v>
      </c>
      <c r="C283" s="151"/>
      <c r="D283" s="151"/>
      <c r="E283" s="151"/>
      <c r="F283" s="151"/>
      <c r="G283" s="151"/>
      <c r="H283" s="151"/>
      <c r="I283" s="151"/>
      <c r="J283" s="151"/>
      <c r="K283" s="151"/>
      <c r="L283" s="151"/>
      <c r="M283" s="151"/>
      <c r="N283" s="151"/>
      <c r="O283" s="151"/>
      <c r="P283" s="151"/>
      <c r="Q283" s="151"/>
      <c r="R283" s="151"/>
      <c r="S283" s="151"/>
      <c r="T283" s="151"/>
      <c r="U283" s="151"/>
      <c r="V283" s="151"/>
      <c r="W283" s="151"/>
      <c r="X283" s="151"/>
      <c r="Y283" s="151"/>
      <c r="Z283" s="151"/>
      <c r="AA283" s="151"/>
      <c r="AB283" s="151"/>
      <c r="AC283" s="151"/>
      <c r="AD283" s="151"/>
      <c r="AE283" s="151"/>
      <c r="AF283" s="151"/>
      <c r="AG283" s="151"/>
      <c r="AH283" s="151"/>
      <c r="AI283" s="151"/>
      <c r="AJ283" s="152"/>
      <c r="AK283" s="131"/>
      <c r="AL283" s="132"/>
      <c r="AM283" s="132"/>
      <c r="AN283" s="132"/>
      <c r="AO283" s="132"/>
      <c r="AP283" s="132"/>
      <c r="AQ283" s="132"/>
      <c r="AR283" s="132"/>
      <c r="AS283" s="132"/>
      <c r="AT283" s="132"/>
      <c r="AU283" s="132"/>
      <c r="AV283" s="132"/>
      <c r="AW283" s="132"/>
      <c r="AX283" s="133"/>
      <c r="AY283" s="127"/>
      <c r="AZ283" s="127"/>
      <c r="BA283" s="127"/>
      <c r="BB283" s="127"/>
      <c r="BC283" s="127"/>
      <c r="BD283" s="127"/>
      <c r="BE283" s="127"/>
      <c r="BF283" s="127"/>
      <c r="BG283" s="127"/>
      <c r="BH283" s="127"/>
      <c r="BI283" s="127"/>
      <c r="BJ283" s="127"/>
      <c r="BK283" s="127"/>
      <c r="BL283" s="127"/>
      <c r="BM283" s="127"/>
      <c r="BN283" s="127"/>
      <c r="BO283" s="127"/>
      <c r="BP283" s="127"/>
      <c r="BQ283" s="127"/>
      <c r="BR283" s="127"/>
      <c r="BS283" s="127"/>
      <c r="BT283" s="127"/>
      <c r="BU283" s="127"/>
      <c r="BV283" s="127"/>
      <c r="BW283" s="127"/>
      <c r="BX283" s="127"/>
      <c r="BY283" s="127"/>
      <c r="BZ283" s="127"/>
      <c r="CA283" s="127"/>
      <c r="CB283" s="127"/>
      <c r="CC283" s="127"/>
      <c r="CD283" s="127"/>
      <c r="CE283" s="127"/>
      <c r="CF283" s="127"/>
      <c r="CG283" s="127"/>
      <c r="CH283" s="127"/>
      <c r="CI283" s="127"/>
      <c r="CJ283" s="127"/>
      <c r="CK283" s="127"/>
      <c r="CL283" s="127"/>
      <c r="CM283" s="127"/>
      <c r="CN283" s="127"/>
      <c r="CO283" s="127"/>
      <c r="CP283" s="127"/>
      <c r="CQ283" s="127"/>
      <c r="CR283" s="127"/>
      <c r="CS283" s="127"/>
      <c r="CT283" s="127"/>
      <c r="CU283" s="127"/>
      <c r="CV283" s="127"/>
      <c r="CW283" s="127"/>
      <c r="CX283" s="127"/>
      <c r="CY283" s="127"/>
      <c r="CZ283" s="127"/>
      <c r="DA283" s="127"/>
      <c r="DB283" s="127"/>
      <c r="DC283" s="127"/>
      <c r="DD283" s="127"/>
    </row>
    <row r="284" spans="1:108" ht="63" customHeight="1">
      <c r="A284" s="25"/>
      <c r="B284" s="151" t="s">
        <v>259</v>
      </c>
      <c r="C284" s="151"/>
      <c r="D284" s="151"/>
      <c r="E284" s="151"/>
      <c r="F284" s="151"/>
      <c r="G284" s="151"/>
      <c r="H284" s="151"/>
      <c r="I284" s="151"/>
      <c r="J284" s="151"/>
      <c r="K284" s="151"/>
      <c r="L284" s="151"/>
      <c r="M284" s="151"/>
      <c r="N284" s="151"/>
      <c r="O284" s="151"/>
      <c r="P284" s="151"/>
      <c r="Q284" s="151"/>
      <c r="R284" s="151"/>
      <c r="S284" s="151"/>
      <c r="T284" s="151"/>
      <c r="U284" s="151"/>
      <c r="V284" s="151"/>
      <c r="W284" s="151"/>
      <c r="X284" s="151"/>
      <c r="Y284" s="151"/>
      <c r="Z284" s="151"/>
      <c r="AA284" s="151"/>
      <c r="AB284" s="151"/>
      <c r="AC284" s="151"/>
      <c r="AD284" s="151"/>
      <c r="AE284" s="151"/>
      <c r="AF284" s="151"/>
      <c r="AG284" s="151"/>
      <c r="AH284" s="151"/>
      <c r="AI284" s="151"/>
      <c r="AJ284" s="152"/>
      <c r="AK284" s="131"/>
      <c r="AL284" s="132"/>
      <c r="AM284" s="132"/>
      <c r="AN284" s="132"/>
      <c r="AO284" s="132"/>
      <c r="AP284" s="132"/>
      <c r="AQ284" s="132"/>
      <c r="AR284" s="132"/>
      <c r="AS284" s="132"/>
      <c r="AT284" s="132"/>
      <c r="AU284" s="132"/>
      <c r="AV284" s="132"/>
      <c r="AW284" s="132"/>
      <c r="AX284" s="133"/>
      <c r="AY284" s="127"/>
      <c r="AZ284" s="127"/>
      <c r="BA284" s="127"/>
      <c r="BB284" s="127"/>
      <c r="BC284" s="127"/>
      <c r="BD284" s="127"/>
      <c r="BE284" s="127"/>
      <c r="BF284" s="127"/>
      <c r="BG284" s="127"/>
      <c r="BH284" s="127"/>
      <c r="BI284" s="127"/>
      <c r="BJ284" s="127"/>
      <c r="BK284" s="127"/>
      <c r="BL284" s="127"/>
      <c r="BM284" s="127"/>
      <c r="BN284" s="127"/>
      <c r="BO284" s="127"/>
      <c r="BP284" s="127"/>
      <c r="BQ284" s="127"/>
      <c r="BR284" s="127"/>
      <c r="BS284" s="127"/>
      <c r="BT284" s="127"/>
      <c r="BU284" s="127"/>
      <c r="BV284" s="127"/>
      <c r="BW284" s="127"/>
      <c r="BX284" s="127"/>
      <c r="BY284" s="127"/>
      <c r="BZ284" s="127"/>
      <c r="CA284" s="127"/>
      <c r="CB284" s="127"/>
      <c r="CC284" s="127"/>
      <c r="CD284" s="127"/>
      <c r="CE284" s="127"/>
      <c r="CF284" s="127"/>
      <c r="CG284" s="127"/>
      <c r="CH284" s="127"/>
      <c r="CI284" s="127"/>
      <c r="CJ284" s="127"/>
      <c r="CK284" s="127"/>
      <c r="CL284" s="127"/>
      <c r="CM284" s="127"/>
      <c r="CN284" s="127"/>
      <c r="CO284" s="127"/>
      <c r="CP284" s="127"/>
      <c r="CQ284" s="127"/>
      <c r="CR284" s="127"/>
      <c r="CS284" s="127"/>
      <c r="CT284" s="127"/>
      <c r="CU284" s="127"/>
      <c r="CV284" s="127"/>
      <c r="CW284" s="127"/>
      <c r="CX284" s="127"/>
      <c r="CY284" s="127"/>
      <c r="CZ284" s="127"/>
      <c r="DA284" s="127"/>
      <c r="DB284" s="127"/>
      <c r="DC284" s="127"/>
      <c r="DD284" s="127"/>
    </row>
    <row r="285" spans="1:108" ht="16.5" customHeight="1">
      <c r="A285" s="167" t="s">
        <v>260</v>
      </c>
      <c r="B285" s="128"/>
      <c r="C285" s="128"/>
      <c r="D285" s="128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  <c r="T285" s="128"/>
      <c r="U285" s="128"/>
      <c r="V285" s="128"/>
      <c r="W285" s="128"/>
      <c r="X285" s="128"/>
      <c r="Y285" s="128"/>
      <c r="Z285" s="128"/>
      <c r="AA285" s="128"/>
      <c r="AB285" s="128"/>
      <c r="AC285" s="128"/>
      <c r="AD285" s="128"/>
      <c r="AE285" s="128"/>
      <c r="AF285" s="128"/>
      <c r="AG285" s="128"/>
      <c r="AH285" s="128"/>
      <c r="AI285" s="128"/>
      <c r="AJ285" s="128"/>
      <c r="AK285" s="128"/>
      <c r="AL285" s="128"/>
      <c r="AM285" s="128"/>
      <c r="AN285" s="128"/>
      <c r="AO285" s="128"/>
      <c r="AP285" s="128"/>
      <c r="AQ285" s="128"/>
      <c r="AR285" s="128"/>
      <c r="AS285" s="128"/>
      <c r="AT285" s="128"/>
      <c r="AU285" s="128"/>
      <c r="AV285" s="128"/>
      <c r="AW285" s="128"/>
      <c r="AX285" s="128"/>
      <c r="AY285" s="128"/>
      <c r="AZ285" s="128"/>
      <c r="BA285" s="128"/>
      <c r="BB285" s="128"/>
      <c r="BC285" s="128"/>
      <c r="BD285" s="128"/>
      <c r="BE285" s="128"/>
      <c r="BF285" s="128"/>
      <c r="BG285" s="128"/>
      <c r="BH285" s="128"/>
      <c r="BI285" s="128"/>
      <c r="BJ285" s="128"/>
      <c r="BK285" s="128"/>
      <c r="BL285" s="128"/>
      <c r="BM285" s="128"/>
      <c r="BN285" s="128"/>
      <c r="BO285" s="128"/>
      <c r="BP285" s="128"/>
      <c r="BQ285" s="128"/>
      <c r="BR285" s="128"/>
      <c r="BS285" s="128"/>
      <c r="BT285" s="128"/>
      <c r="BU285" s="128"/>
      <c r="BV285" s="128"/>
      <c r="BW285" s="128"/>
      <c r="BX285" s="128"/>
      <c r="BY285" s="128"/>
      <c r="BZ285" s="128"/>
      <c r="CA285" s="128"/>
      <c r="CB285" s="128"/>
      <c r="CC285" s="128"/>
      <c r="CD285" s="128"/>
      <c r="CE285" s="128"/>
      <c r="CF285" s="128"/>
      <c r="CG285" s="128"/>
      <c r="CH285" s="128"/>
      <c r="CI285" s="128"/>
      <c r="CJ285" s="128"/>
      <c r="CK285" s="128"/>
      <c r="CL285" s="128"/>
      <c r="CM285" s="128"/>
      <c r="CN285" s="128"/>
      <c r="CO285" s="128"/>
      <c r="CP285" s="128"/>
      <c r="CQ285" s="128"/>
      <c r="CR285" s="128"/>
      <c r="CS285" s="128"/>
      <c r="CT285" s="128"/>
      <c r="CU285" s="128"/>
      <c r="CV285" s="128"/>
      <c r="CW285" s="128"/>
      <c r="CX285" s="128"/>
      <c r="CY285" s="128"/>
      <c r="CZ285" s="128"/>
      <c r="DA285" s="128"/>
      <c r="DB285" s="128"/>
      <c r="DC285" s="128"/>
      <c r="DD285" s="129"/>
    </row>
    <row r="286" spans="1:108" ht="32.25" customHeight="1">
      <c r="A286" s="25"/>
      <c r="B286" s="151" t="s">
        <v>261</v>
      </c>
      <c r="C286" s="151"/>
      <c r="D286" s="151"/>
      <c r="E286" s="151"/>
      <c r="F286" s="151"/>
      <c r="G286" s="151"/>
      <c r="H286" s="151"/>
      <c r="I286" s="151"/>
      <c r="J286" s="151"/>
      <c r="K286" s="151"/>
      <c r="L286" s="151"/>
      <c r="M286" s="151"/>
      <c r="N286" s="151"/>
      <c r="O286" s="151"/>
      <c r="P286" s="151"/>
      <c r="Q286" s="151"/>
      <c r="R286" s="151"/>
      <c r="S286" s="151"/>
      <c r="T286" s="151"/>
      <c r="U286" s="151"/>
      <c r="V286" s="151"/>
      <c r="W286" s="151"/>
      <c r="X286" s="151"/>
      <c r="Y286" s="151"/>
      <c r="Z286" s="151"/>
      <c r="AA286" s="151"/>
      <c r="AB286" s="151"/>
      <c r="AC286" s="151"/>
      <c r="AD286" s="151"/>
      <c r="AE286" s="151"/>
      <c r="AF286" s="151"/>
      <c r="AG286" s="151"/>
      <c r="AH286" s="151"/>
      <c r="AI286" s="151"/>
      <c r="AJ286" s="152"/>
      <c r="AK286" s="131"/>
      <c r="AL286" s="132"/>
      <c r="AM286" s="132"/>
      <c r="AN286" s="132"/>
      <c r="AO286" s="132"/>
      <c r="AP286" s="132"/>
      <c r="AQ286" s="132"/>
      <c r="AR286" s="132"/>
      <c r="AS286" s="132"/>
      <c r="AT286" s="132"/>
      <c r="AU286" s="132"/>
      <c r="AV286" s="132"/>
      <c r="AW286" s="132"/>
      <c r="AX286" s="133"/>
      <c r="AY286" s="127"/>
      <c r="AZ286" s="127"/>
      <c r="BA286" s="127"/>
      <c r="BB286" s="127"/>
      <c r="BC286" s="127"/>
      <c r="BD286" s="127"/>
      <c r="BE286" s="127"/>
      <c r="BF286" s="127"/>
      <c r="BG286" s="127"/>
      <c r="BH286" s="127"/>
      <c r="BI286" s="127"/>
      <c r="BJ286" s="127"/>
      <c r="BK286" s="127"/>
      <c r="BL286" s="127"/>
      <c r="BM286" s="127"/>
      <c r="BN286" s="127"/>
      <c r="BO286" s="127"/>
      <c r="BP286" s="127"/>
      <c r="BQ286" s="127"/>
      <c r="BR286" s="127"/>
      <c r="BS286" s="127"/>
      <c r="BT286" s="127"/>
      <c r="BU286" s="127"/>
      <c r="BV286" s="127"/>
      <c r="BW286" s="127"/>
      <c r="BX286" s="127"/>
      <c r="BY286" s="127"/>
      <c r="BZ286" s="127"/>
      <c r="CA286" s="127"/>
      <c r="CB286" s="127"/>
      <c r="CC286" s="127"/>
      <c r="CD286" s="127"/>
      <c r="CE286" s="127"/>
      <c r="CF286" s="127"/>
      <c r="CG286" s="127"/>
      <c r="CH286" s="127"/>
      <c r="CI286" s="127"/>
      <c r="CJ286" s="127"/>
      <c r="CK286" s="127"/>
      <c r="CL286" s="127"/>
      <c r="CM286" s="127"/>
      <c r="CN286" s="127"/>
      <c r="CO286" s="127"/>
      <c r="CP286" s="127"/>
      <c r="CQ286" s="127"/>
      <c r="CR286" s="127"/>
      <c r="CS286" s="127"/>
      <c r="CT286" s="127"/>
      <c r="CU286" s="127"/>
      <c r="CV286" s="127"/>
      <c r="CW286" s="127"/>
      <c r="CX286" s="127"/>
      <c r="CY286" s="127"/>
      <c r="CZ286" s="127"/>
      <c r="DA286" s="127"/>
      <c r="DB286" s="127"/>
      <c r="DC286" s="127"/>
      <c r="DD286" s="127"/>
    </row>
    <row r="287" spans="1:108" ht="32.25" customHeight="1">
      <c r="A287" s="25"/>
      <c r="B287" s="151" t="s">
        <v>262</v>
      </c>
      <c r="C287" s="151"/>
      <c r="D287" s="151"/>
      <c r="E287" s="151"/>
      <c r="F287" s="151"/>
      <c r="G287" s="151"/>
      <c r="H287" s="151"/>
      <c r="I287" s="151"/>
      <c r="J287" s="151"/>
      <c r="K287" s="151"/>
      <c r="L287" s="151"/>
      <c r="M287" s="151"/>
      <c r="N287" s="151"/>
      <c r="O287" s="151"/>
      <c r="P287" s="151"/>
      <c r="Q287" s="151"/>
      <c r="R287" s="151"/>
      <c r="S287" s="151"/>
      <c r="T287" s="151"/>
      <c r="U287" s="151"/>
      <c r="V287" s="151"/>
      <c r="W287" s="151"/>
      <c r="X287" s="151"/>
      <c r="Y287" s="151"/>
      <c r="Z287" s="151"/>
      <c r="AA287" s="151"/>
      <c r="AB287" s="151"/>
      <c r="AC287" s="151"/>
      <c r="AD287" s="151"/>
      <c r="AE287" s="151"/>
      <c r="AF287" s="151"/>
      <c r="AG287" s="151"/>
      <c r="AH287" s="151"/>
      <c r="AI287" s="151"/>
      <c r="AJ287" s="152"/>
      <c r="AK287" s="131"/>
      <c r="AL287" s="132"/>
      <c r="AM287" s="132"/>
      <c r="AN287" s="132"/>
      <c r="AO287" s="132"/>
      <c r="AP287" s="132"/>
      <c r="AQ287" s="132"/>
      <c r="AR287" s="132"/>
      <c r="AS287" s="132"/>
      <c r="AT287" s="132"/>
      <c r="AU287" s="132"/>
      <c r="AV287" s="132"/>
      <c r="AW287" s="132"/>
      <c r="AX287" s="133"/>
      <c r="AY287" s="127"/>
      <c r="AZ287" s="127"/>
      <c r="BA287" s="127"/>
      <c r="BB287" s="127"/>
      <c r="BC287" s="127"/>
      <c r="BD287" s="127"/>
      <c r="BE287" s="127"/>
      <c r="BF287" s="127"/>
      <c r="BG287" s="127"/>
      <c r="BH287" s="127"/>
      <c r="BI287" s="127"/>
      <c r="BJ287" s="127"/>
      <c r="BK287" s="127"/>
      <c r="BL287" s="127"/>
      <c r="BM287" s="127"/>
      <c r="BN287" s="127"/>
      <c r="BO287" s="127"/>
      <c r="BP287" s="127"/>
      <c r="BQ287" s="127"/>
      <c r="BR287" s="127"/>
      <c r="BS287" s="127"/>
      <c r="BT287" s="127"/>
      <c r="BU287" s="127"/>
      <c r="BV287" s="127"/>
      <c r="BW287" s="127"/>
      <c r="BX287" s="127"/>
      <c r="BY287" s="127"/>
      <c r="BZ287" s="127"/>
      <c r="CA287" s="127"/>
      <c r="CB287" s="127"/>
      <c r="CC287" s="127"/>
      <c r="CD287" s="127"/>
      <c r="CE287" s="127"/>
      <c r="CF287" s="127"/>
      <c r="CG287" s="127"/>
      <c r="CH287" s="127"/>
      <c r="CI287" s="127"/>
      <c r="CJ287" s="127"/>
      <c r="CK287" s="127"/>
      <c r="CL287" s="127"/>
      <c r="CM287" s="127"/>
      <c r="CN287" s="127"/>
      <c r="CO287" s="127"/>
      <c r="CP287" s="127"/>
      <c r="CQ287" s="127"/>
      <c r="CR287" s="127"/>
      <c r="CS287" s="127"/>
      <c r="CT287" s="127"/>
      <c r="CU287" s="127"/>
      <c r="CV287" s="127"/>
      <c r="CW287" s="127"/>
      <c r="CX287" s="127"/>
      <c r="CY287" s="127"/>
      <c r="CZ287" s="127"/>
      <c r="DA287" s="127"/>
      <c r="DB287" s="127"/>
      <c r="DC287" s="127"/>
      <c r="DD287" s="127"/>
    </row>
    <row r="288" spans="1:108" ht="16.5" customHeight="1">
      <c r="A288" s="167" t="s">
        <v>263</v>
      </c>
      <c r="B288" s="128"/>
      <c r="C288" s="128"/>
      <c r="D288" s="128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  <c r="T288" s="128"/>
      <c r="U288" s="128"/>
      <c r="V288" s="128"/>
      <c r="W288" s="128"/>
      <c r="X288" s="128"/>
      <c r="Y288" s="128"/>
      <c r="Z288" s="128"/>
      <c r="AA288" s="128"/>
      <c r="AB288" s="128"/>
      <c r="AC288" s="128"/>
      <c r="AD288" s="128"/>
      <c r="AE288" s="128"/>
      <c r="AF288" s="128"/>
      <c r="AG288" s="128"/>
      <c r="AH288" s="128"/>
      <c r="AI288" s="128"/>
      <c r="AJ288" s="128"/>
      <c r="AK288" s="128"/>
      <c r="AL288" s="128"/>
      <c r="AM288" s="128"/>
      <c r="AN288" s="128"/>
      <c r="AO288" s="128"/>
      <c r="AP288" s="128"/>
      <c r="AQ288" s="128"/>
      <c r="AR288" s="128"/>
      <c r="AS288" s="128"/>
      <c r="AT288" s="128"/>
      <c r="AU288" s="128"/>
      <c r="AV288" s="128"/>
      <c r="AW288" s="128"/>
      <c r="AX288" s="128"/>
      <c r="AY288" s="128"/>
      <c r="AZ288" s="128"/>
      <c r="BA288" s="128"/>
      <c r="BB288" s="128"/>
      <c r="BC288" s="128"/>
      <c r="BD288" s="128"/>
      <c r="BE288" s="128"/>
      <c r="BF288" s="128"/>
      <c r="BG288" s="128"/>
      <c r="BH288" s="128"/>
      <c r="BI288" s="128"/>
      <c r="BJ288" s="128"/>
      <c r="BK288" s="128"/>
      <c r="BL288" s="128"/>
      <c r="BM288" s="128"/>
      <c r="BN288" s="128"/>
      <c r="BO288" s="128"/>
      <c r="BP288" s="128"/>
      <c r="BQ288" s="128"/>
      <c r="BR288" s="128"/>
      <c r="BS288" s="128"/>
      <c r="BT288" s="128"/>
      <c r="BU288" s="128"/>
      <c r="BV288" s="128"/>
      <c r="BW288" s="128"/>
      <c r="BX288" s="128"/>
      <c r="BY288" s="128"/>
      <c r="BZ288" s="128"/>
      <c r="CA288" s="128"/>
      <c r="CB288" s="128"/>
      <c r="CC288" s="128"/>
      <c r="CD288" s="128"/>
      <c r="CE288" s="128"/>
      <c r="CF288" s="128"/>
      <c r="CG288" s="128"/>
      <c r="CH288" s="128"/>
      <c r="CI288" s="128"/>
      <c r="CJ288" s="128"/>
      <c r="CK288" s="128"/>
      <c r="CL288" s="128"/>
      <c r="CM288" s="128"/>
      <c r="CN288" s="128"/>
      <c r="CO288" s="128"/>
      <c r="CP288" s="128"/>
      <c r="CQ288" s="128"/>
      <c r="CR288" s="128"/>
      <c r="CS288" s="128"/>
      <c r="CT288" s="128"/>
      <c r="CU288" s="128"/>
      <c r="CV288" s="128"/>
      <c r="CW288" s="128"/>
      <c r="CX288" s="128"/>
      <c r="CY288" s="128"/>
      <c r="CZ288" s="128"/>
      <c r="DA288" s="128"/>
      <c r="DB288" s="128"/>
      <c r="DC288" s="128"/>
      <c r="DD288" s="129"/>
    </row>
    <row r="289" spans="1:108" ht="32.25" customHeight="1">
      <c r="A289" s="25"/>
      <c r="B289" s="151" t="s">
        <v>264</v>
      </c>
      <c r="C289" s="151"/>
      <c r="D289" s="151"/>
      <c r="E289" s="151"/>
      <c r="F289" s="151"/>
      <c r="G289" s="151"/>
      <c r="H289" s="151"/>
      <c r="I289" s="151"/>
      <c r="J289" s="151"/>
      <c r="K289" s="151"/>
      <c r="L289" s="151"/>
      <c r="M289" s="151"/>
      <c r="N289" s="151"/>
      <c r="O289" s="151"/>
      <c r="P289" s="151"/>
      <c r="Q289" s="151"/>
      <c r="R289" s="151"/>
      <c r="S289" s="151"/>
      <c r="T289" s="151"/>
      <c r="U289" s="151"/>
      <c r="V289" s="151"/>
      <c r="W289" s="151"/>
      <c r="X289" s="151"/>
      <c r="Y289" s="151"/>
      <c r="Z289" s="151"/>
      <c r="AA289" s="151"/>
      <c r="AB289" s="151"/>
      <c r="AC289" s="151"/>
      <c r="AD289" s="151"/>
      <c r="AE289" s="151"/>
      <c r="AF289" s="151"/>
      <c r="AG289" s="151"/>
      <c r="AH289" s="151"/>
      <c r="AI289" s="151"/>
      <c r="AJ289" s="152"/>
      <c r="AK289" s="131"/>
      <c r="AL289" s="132"/>
      <c r="AM289" s="132"/>
      <c r="AN289" s="132"/>
      <c r="AO289" s="132"/>
      <c r="AP289" s="132"/>
      <c r="AQ289" s="132"/>
      <c r="AR289" s="132"/>
      <c r="AS289" s="132"/>
      <c r="AT289" s="132"/>
      <c r="AU289" s="132"/>
      <c r="AV289" s="132"/>
      <c r="AW289" s="132"/>
      <c r="AX289" s="133"/>
      <c r="AY289" s="127"/>
      <c r="AZ289" s="127"/>
      <c r="BA289" s="127"/>
      <c r="BB289" s="127"/>
      <c r="BC289" s="127"/>
      <c r="BD289" s="127"/>
      <c r="BE289" s="127"/>
      <c r="BF289" s="127"/>
      <c r="BG289" s="127"/>
      <c r="BH289" s="127"/>
      <c r="BI289" s="127"/>
      <c r="BJ289" s="127"/>
      <c r="BK289" s="127"/>
      <c r="BL289" s="127"/>
      <c r="BM289" s="127"/>
      <c r="BN289" s="127"/>
      <c r="BO289" s="127"/>
      <c r="BP289" s="127"/>
      <c r="BQ289" s="127"/>
      <c r="BR289" s="127"/>
      <c r="BS289" s="127"/>
      <c r="BT289" s="127"/>
      <c r="BU289" s="127"/>
      <c r="BV289" s="127"/>
      <c r="BW289" s="127"/>
      <c r="BX289" s="127"/>
      <c r="BY289" s="127"/>
      <c r="BZ289" s="127"/>
      <c r="CA289" s="127"/>
      <c r="CB289" s="127"/>
      <c r="CC289" s="127"/>
      <c r="CD289" s="127"/>
      <c r="CE289" s="127"/>
      <c r="CF289" s="127"/>
      <c r="CG289" s="127"/>
      <c r="CH289" s="127"/>
      <c r="CI289" s="127"/>
      <c r="CJ289" s="127"/>
      <c r="CK289" s="127"/>
      <c r="CL289" s="127"/>
      <c r="CM289" s="127"/>
      <c r="CN289" s="127"/>
      <c r="CO289" s="127"/>
      <c r="CP289" s="127"/>
      <c r="CQ289" s="127"/>
      <c r="CR289" s="127"/>
      <c r="CS289" s="127"/>
      <c r="CT289" s="127"/>
      <c r="CU289" s="127"/>
      <c r="CV289" s="127"/>
      <c r="CW289" s="127"/>
      <c r="CX289" s="127"/>
      <c r="CY289" s="127"/>
      <c r="CZ289" s="127"/>
      <c r="DA289" s="127"/>
      <c r="DB289" s="127"/>
      <c r="DC289" s="127"/>
      <c r="DD289" s="127"/>
    </row>
    <row r="290" spans="1:108" ht="16.5" customHeight="1">
      <c r="A290" s="25"/>
      <c r="B290" s="151" t="s">
        <v>265</v>
      </c>
      <c r="C290" s="151"/>
      <c r="D290" s="151"/>
      <c r="E290" s="151"/>
      <c r="F290" s="151"/>
      <c r="G290" s="151"/>
      <c r="H290" s="151"/>
      <c r="I290" s="151"/>
      <c r="J290" s="151"/>
      <c r="K290" s="151"/>
      <c r="L290" s="151"/>
      <c r="M290" s="151"/>
      <c r="N290" s="151"/>
      <c r="O290" s="151"/>
      <c r="P290" s="151"/>
      <c r="Q290" s="151"/>
      <c r="R290" s="151"/>
      <c r="S290" s="151"/>
      <c r="T290" s="151"/>
      <c r="U290" s="151"/>
      <c r="V290" s="151"/>
      <c r="W290" s="151"/>
      <c r="X290" s="151"/>
      <c r="Y290" s="151"/>
      <c r="Z290" s="151"/>
      <c r="AA290" s="151"/>
      <c r="AB290" s="151"/>
      <c r="AC290" s="151"/>
      <c r="AD290" s="151"/>
      <c r="AE290" s="151"/>
      <c r="AF290" s="151"/>
      <c r="AG290" s="151"/>
      <c r="AH290" s="151"/>
      <c r="AI290" s="151"/>
      <c r="AJ290" s="152"/>
      <c r="AK290" s="179"/>
      <c r="AL290" s="153"/>
      <c r="AM290" s="153"/>
      <c r="AN290" s="153"/>
      <c r="AO290" s="153"/>
      <c r="AP290" s="153"/>
      <c r="AQ290" s="153"/>
      <c r="AR290" s="153"/>
      <c r="AS290" s="153"/>
      <c r="AT290" s="153"/>
      <c r="AU290" s="153"/>
      <c r="AV290" s="153"/>
      <c r="AW290" s="153"/>
      <c r="AX290" s="180"/>
      <c r="AY290" s="127"/>
      <c r="AZ290" s="127"/>
      <c r="BA290" s="127"/>
      <c r="BB290" s="127"/>
      <c r="BC290" s="127"/>
      <c r="BD290" s="127"/>
      <c r="BE290" s="127"/>
      <c r="BF290" s="127"/>
      <c r="BG290" s="127"/>
      <c r="BH290" s="127"/>
      <c r="BI290" s="127"/>
      <c r="BJ290" s="127"/>
      <c r="BK290" s="127"/>
      <c r="BL290" s="127"/>
      <c r="BM290" s="127"/>
      <c r="BN290" s="127"/>
      <c r="BO290" s="127"/>
      <c r="BP290" s="127"/>
      <c r="BQ290" s="127"/>
      <c r="BR290" s="127"/>
      <c r="BS290" s="127"/>
      <c r="BT290" s="127"/>
      <c r="BU290" s="127"/>
      <c r="BV290" s="127"/>
      <c r="BW290" s="127"/>
      <c r="BX290" s="127"/>
      <c r="BY290" s="127"/>
      <c r="BZ290" s="127"/>
      <c r="CA290" s="127"/>
      <c r="CB290" s="127"/>
      <c r="CC290" s="127"/>
      <c r="CD290" s="127"/>
      <c r="CE290" s="127"/>
      <c r="CF290" s="127"/>
      <c r="CG290" s="127"/>
      <c r="CH290" s="127"/>
      <c r="CI290" s="127"/>
      <c r="CJ290" s="127"/>
      <c r="CK290" s="127"/>
      <c r="CL290" s="127"/>
      <c r="CM290" s="127"/>
      <c r="CN290" s="127"/>
      <c r="CO290" s="127"/>
      <c r="CP290" s="127"/>
      <c r="CQ290" s="127"/>
      <c r="CR290" s="127"/>
      <c r="CS290" s="127"/>
      <c r="CT290" s="127"/>
      <c r="CU290" s="127"/>
      <c r="CV290" s="127"/>
      <c r="CW290" s="127"/>
      <c r="CX290" s="127"/>
      <c r="CY290" s="127"/>
      <c r="CZ290" s="127"/>
      <c r="DA290" s="127"/>
      <c r="DB290" s="127"/>
      <c r="DC290" s="127"/>
      <c r="DD290" s="127"/>
    </row>
    <row r="293" spans="7:108" ht="47.25" customHeight="1">
      <c r="G293" s="26" t="s">
        <v>266</v>
      </c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 t="s">
        <v>267</v>
      </c>
      <c r="X293" s="26"/>
      <c r="Y293" s="26"/>
      <c r="Z293" s="177" t="s">
        <v>268</v>
      </c>
      <c r="AA293" s="177"/>
      <c r="AB293" s="177"/>
      <c r="AC293" s="177"/>
      <c r="AD293" s="177"/>
      <c r="AE293" s="177"/>
      <c r="AF293" s="177"/>
      <c r="AG293" s="177"/>
      <c r="AH293" s="177"/>
      <c r="AI293" s="177"/>
      <c r="AJ293" s="177"/>
      <c r="AK293" s="177"/>
      <c r="AL293" s="177"/>
      <c r="AM293" s="177"/>
      <c r="AN293" s="177"/>
      <c r="AO293" s="177"/>
      <c r="AP293" s="177"/>
      <c r="AQ293" s="177"/>
      <c r="AR293" s="177"/>
      <c r="AS293" s="177"/>
      <c r="AT293" s="177"/>
      <c r="AU293" s="177"/>
      <c r="AV293" s="177"/>
      <c r="AW293" s="177"/>
      <c r="AX293" s="177"/>
      <c r="AY293" s="177"/>
      <c r="AZ293" s="177"/>
      <c r="BA293" s="177"/>
      <c r="BB293" s="177"/>
      <c r="BC293" s="177"/>
      <c r="BD293" s="177"/>
      <c r="BE293" s="177"/>
      <c r="BF293" s="177"/>
      <c r="BG293" s="177"/>
      <c r="BH293" s="177"/>
      <c r="BI293" s="177"/>
      <c r="BJ293" s="177"/>
      <c r="BK293" s="177"/>
      <c r="BL293" s="177"/>
      <c r="BM293" s="177"/>
      <c r="BN293" s="177"/>
      <c r="BO293" s="177"/>
      <c r="BP293" s="177"/>
      <c r="BQ293" s="177"/>
      <c r="BR293" s="177"/>
      <c r="BS293" s="177"/>
      <c r="BT293" s="177"/>
      <c r="BU293" s="177"/>
      <c r="BV293" s="177"/>
      <c r="BW293" s="177"/>
      <c r="BX293" s="177"/>
      <c r="BY293" s="177"/>
      <c r="BZ293" s="177"/>
      <c r="CA293" s="177"/>
      <c r="CB293" s="177"/>
      <c r="CC293" s="177"/>
      <c r="CD293" s="177"/>
      <c r="CE293" s="177"/>
      <c r="CF293" s="177"/>
      <c r="CG293" s="177"/>
      <c r="CH293" s="177"/>
      <c r="CI293" s="177"/>
      <c r="CJ293" s="177"/>
      <c r="CK293" s="177"/>
      <c r="CL293" s="177"/>
      <c r="CM293" s="177"/>
      <c r="CN293" s="177"/>
      <c r="CO293" s="177"/>
      <c r="CP293" s="177"/>
      <c r="CQ293" s="177"/>
      <c r="CR293" s="177"/>
      <c r="CS293" s="177"/>
      <c r="CT293" s="177"/>
      <c r="CU293" s="177"/>
      <c r="CV293" s="177"/>
      <c r="CW293" s="177"/>
      <c r="CX293" s="177"/>
      <c r="CY293" s="177"/>
      <c r="CZ293" s="177"/>
      <c r="DA293" s="177"/>
      <c r="DB293" s="177"/>
      <c r="DC293" s="177"/>
      <c r="DD293" s="177"/>
    </row>
    <row r="294" spans="7:108" ht="47.25" customHeight="1"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 t="s">
        <v>269</v>
      </c>
      <c r="X294" s="26"/>
      <c r="Y294" s="26"/>
      <c r="Z294" s="177" t="s">
        <v>270</v>
      </c>
      <c r="AA294" s="177"/>
      <c r="AB294" s="177"/>
      <c r="AC294" s="177"/>
      <c r="AD294" s="177"/>
      <c r="AE294" s="177"/>
      <c r="AF294" s="177"/>
      <c r="AG294" s="177"/>
      <c r="AH294" s="177"/>
      <c r="AI294" s="177"/>
      <c r="AJ294" s="177"/>
      <c r="AK294" s="177"/>
      <c r="AL294" s="177"/>
      <c r="AM294" s="177"/>
      <c r="AN294" s="177"/>
      <c r="AO294" s="177"/>
      <c r="AP294" s="177"/>
      <c r="AQ294" s="177"/>
      <c r="AR294" s="177"/>
      <c r="AS294" s="177"/>
      <c r="AT294" s="177"/>
      <c r="AU294" s="177"/>
      <c r="AV294" s="177"/>
      <c r="AW294" s="177"/>
      <c r="AX294" s="177"/>
      <c r="AY294" s="177"/>
      <c r="AZ294" s="177"/>
      <c r="BA294" s="177"/>
      <c r="BB294" s="177"/>
      <c r="BC294" s="177"/>
      <c r="BD294" s="177"/>
      <c r="BE294" s="177"/>
      <c r="BF294" s="177"/>
      <c r="BG294" s="177"/>
      <c r="BH294" s="177"/>
      <c r="BI294" s="177"/>
      <c r="BJ294" s="177"/>
      <c r="BK294" s="177"/>
      <c r="BL294" s="177"/>
      <c r="BM294" s="177"/>
      <c r="BN294" s="177"/>
      <c r="BO294" s="177"/>
      <c r="BP294" s="177"/>
      <c r="BQ294" s="177"/>
      <c r="BR294" s="177"/>
      <c r="BS294" s="177"/>
      <c r="BT294" s="177"/>
      <c r="BU294" s="177"/>
      <c r="BV294" s="177"/>
      <c r="BW294" s="177"/>
      <c r="BX294" s="177"/>
      <c r="BY294" s="177"/>
      <c r="BZ294" s="177"/>
      <c r="CA294" s="177"/>
      <c r="CB294" s="177"/>
      <c r="CC294" s="177"/>
      <c r="CD294" s="177"/>
      <c r="CE294" s="177"/>
      <c r="CF294" s="177"/>
      <c r="CG294" s="177"/>
      <c r="CH294" s="177"/>
      <c r="CI294" s="177"/>
      <c r="CJ294" s="177"/>
      <c r="CK294" s="177"/>
      <c r="CL294" s="177"/>
      <c r="CM294" s="177"/>
      <c r="CN294" s="177"/>
      <c r="CO294" s="177"/>
      <c r="CP294" s="177"/>
      <c r="CQ294" s="177"/>
      <c r="CR294" s="177"/>
      <c r="CS294" s="177"/>
      <c r="CT294" s="177"/>
      <c r="CU294" s="177"/>
      <c r="CV294" s="177"/>
      <c r="CW294" s="177"/>
      <c r="CX294" s="177"/>
      <c r="CY294" s="177"/>
      <c r="CZ294" s="177"/>
      <c r="DA294" s="177"/>
      <c r="DB294" s="177"/>
      <c r="DC294" s="177"/>
      <c r="DD294" s="177"/>
    </row>
    <row r="295" spans="7:108" ht="63.75" customHeight="1"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 t="s">
        <v>271</v>
      </c>
      <c r="X295" s="26"/>
      <c r="Y295" s="26"/>
      <c r="Z295" s="177" t="s">
        <v>272</v>
      </c>
      <c r="AA295" s="177"/>
      <c r="AB295" s="177"/>
      <c r="AC295" s="177"/>
      <c r="AD295" s="177"/>
      <c r="AE295" s="177"/>
      <c r="AF295" s="177"/>
      <c r="AG295" s="177"/>
      <c r="AH295" s="177"/>
      <c r="AI295" s="177"/>
      <c r="AJ295" s="177"/>
      <c r="AK295" s="177"/>
      <c r="AL295" s="177"/>
      <c r="AM295" s="177"/>
      <c r="AN295" s="177"/>
      <c r="AO295" s="177"/>
      <c r="AP295" s="177"/>
      <c r="AQ295" s="177"/>
      <c r="AR295" s="177"/>
      <c r="AS295" s="177"/>
      <c r="AT295" s="177"/>
      <c r="AU295" s="177"/>
      <c r="AV295" s="177"/>
      <c r="AW295" s="177"/>
      <c r="AX295" s="177"/>
      <c r="AY295" s="177"/>
      <c r="AZ295" s="177"/>
      <c r="BA295" s="177"/>
      <c r="BB295" s="177"/>
      <c r="BC295" s="177"/>
      <c r="BD295" s="177"/>
      <c r="BE295" s="177"/>
      <c r="BF295" s="177"/>
      <c r="BG295" s="177"/>
      <c r="BH295" s="177"/>
      <c r="BI295" s="177"/>
      <c r="BJ295" s="177"/>
      <c r="BK295" s="177"/>
      <c r="BL295" s="177"/>
      <c r="BM295" s="177"/>
      <c r="BN295" s="177"/>
      <c r="BO295" s="177"/>
      <c r="BP295" s="177"/>
      <c r="BQ295" s="177"/>
      <c r="BR295" s="177"/>
      <c r="BS295" s="177"/>
      <c r="BT295" s="177"/>
      <c r="BU295" s="177"/>
      <c r="BV295" s="177"/>
      <c r="BW295" s="177"/>
      <c r="BX295" s="177"/>
      <c r="BY295" s="177"/>
      <c r="BZ295" s="177"/>
      <c r="CA295" s="177"/>
      <c r="CB295" s="177"/>
      <c r="CC295" s="177"/>
      <c r="CD295" s="177"/>
      <c r="CE295" s="177"/>
      <c r="CF295" s="177"/>
      <c r="CG295" s="177"/>
      <c r="CH295" s="177"/>
      <c r="CI295" s="177"/>
      <c r="CJ295" s="177"/>
      <c r="CK295" s="177"/>
      <c r="CL295" s="177"/>
      <c r="CM295" s="177"/>
      <c r="CN295" s="177"/>
      <c r="CO295" s="177"/>
      <c r="CP295" s="177"/>
      <c r="CQ295" s="177"/>
      <c r="CR295" s="177"/>
      <c r="CS295" s="177"/>
      <c r="CT295" s="177"/>
      <c r="CU295" s="177"/>
      <c r="CV295" s="177"/>
      <c r="CW295" s="177"/>
      <c r="CX295" s="177"/>
      <c r="CY295" s="177"/>
      <c r="CZ295" s="177"/>
      <c r="DA295" s="177"/>
      <c r="DB295" s="177"/>
      <c r="DC295" s="177"/>
      <c r="DD295" s="177"/>
    </row>
    <row r="296" spans="7:108" ht="63.75" customHeight="1"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 t="s">
        <v>273</v>
      </c>
      <c r="X296" s="26"/>
      <c r="Y296" s="26"/>
      <c r="Z296" s="177" t="s">
        <v>274</v>
      </c>
      <c r="AA296" s="177"/>
      <c r="AB296" s="177"/>
      <c r="AC296" s="177"/>
      <c r="AD296" s="177"/>
      <c r="AE296" s="177"/>
      <c r="AF296" s="177"/>
      <c r="AG296" s="177"/>
      <c r="AH296" s="177"/>
      <c r="AI296" s="177"/>
      <c r="AJ296" s="177"/>
      <c r="AK296" s="177"/>
      <c r="AL296" s="177"/>
      <c r="AM296" s="177"/>
      <c r="AN296" s="177"/>
      <c r="AO296" s="177"/>
      <c r="AP296" s="177"/>
      <c r="AQ296" s="177"/>
      <c r="AR296" s="177"/>
      <c r="AS296" s="177"/>
      <c r="AT296" s="177"/>
      <c r="AU296" s="177"/>
      <c r="AV296" s="177"/>
      <c r="AW296" s="177"/>
      <c r="AX296" s="177"/>
      <c r="AY296" s="177"/>
      <c r="AZ296" s="177"/>
      <c r="BA296" s="177"/>
      <c r="BB296" s="177"/>
      <c r="BC296" s="177"/>
      <c r="BD296" s="177"/>
      <c r="BE296" s="177"/>
      <c r="BF296" s="177"/>
      <c r="BG296" s="177"/>
      <c r="BH296" s="177"/>
      <c r="BI296" s="177"/>
      <c r="BJ296" s="177"/>
      <c r="BK296" s="177"/>
      <c r="BL296" s="177"/>
      <c r="BM296" s="177"/>
      <c r="BN296" s="177"/>
      <c r="BO296" s="177"/>
      <c r="BP296" s="177"/>
      <c r="BQ296" s="177"/>
      <c r="BR296" s="177"/>
      <c r="BS296" s="177"/>
      <c r="BT296" s="177"/>
      <c r="BU296" s="177"/>
      <c r="BV296" s="177"/>
      <c r="BW296" s="177"/>
      <c r="BX296" s="177"/>
      <c r="BY296" s="177"/>
      <c r="BZ296" s="177"/>
      <c r="CA296" s="177"/>
      <c r="CB296" s="177"/>
      <c r="CC296" s="177"/>
      <c r="CD296" s="177"/>
      <c r="CE296" s="177"/>
      <c r="CF296" s="177"/>
      <c r="CG296" s="177"/>
      <c r="CH296" s="177"/>
      <c r="CI296" s="177"/>
      <c r="CJ296" s="177"/>
      <c r="CK296" s="177"/>
      <c r="CL296" s="177"/>
      <c r="CM296" s="177"/>
      <c r="CN296" s="177"/>
      <c r="CO296" s="177"/>
      <c r="CP296" s="177"/>
      <c r="CQ296" s="177"/>
      <c r="CR296" s="177"/>
      <c r="CS296" s="177"/>
      <c r="CT296" s="177"/>
      <c r="CU296" s="177"/>
      <c r="CV296" s="177"/>
      <c r="CW296" s="177"/>
      <c r="CX296" s="177"/>
      <c r="CY296" s="177"/>
      <c r="CZ296" s="177"/>
      <c r="DA296" s="177"/>
      <c r="DB296" s="177"/>
      <c r="DC296" s="177"/>
      <c r="DD296" s="177"/>
    </row>
  </sheetData>
  <sheetProtection/>
  <mergeCells count="1169">
    <mergeCell ref="A20:DD20"/>
    <mergeCell ref="AK124:AX124"/>
    <mergeCell ref="AY124:BI124"/>
    <mergeCell ref="BJ124:BX124"/>
    <mergeCell ref="BY124:CL124"/>
    <mergeCell ref="B85:AR85"/>
    <mergeCell ref="A122:AJ122"/>
    <mergeCell ref="BY122:CL122"/>
    <mergeCell ref="CM124:DD124"/>
    <mergeCell ref="B124:AJ124"/>
    <mergeCell ref="A123:DD123"/>
    <mergeCell ref="B61:AR61"/>
    <mergeCell ref="AT61:BS61"/>
    <mergeCell ref="BA64:BS64"/>
    <mergeCell ref="A120:DD120"/>
    <mergeCell ref="A75:DD75"/>
    <mergeCell ref="B76:AR84"/>
    <mergeCell ref="AT76:BS76"/>
    <mergeCell ref="BT76:CK84"/>
    <mergeCell ref="CL76:DD84"/>
    <mergeCell ref="CL56:DD57"/>
    <mergeCell ref="AS57:BS57"/>
    <mergeCell ref="BA56:BS56"/>
    <mergeCell ref="B58:AR60"/>
    <mergeCell ref="AT58:BS58"/>
    <mergeCell ref="BT58:CK60"/>
    <mergeCell ref="CL58:DD60"/>
    <mergeCell ref="AT60:BS60"/>
    <mergeCell ref="BE59:BJ59"/>
    <mergeCell ref="CL45:DD46"/>
    <mergeCell ref="AS46:BS46"/>
    <mergeCell ref="BA45:BS45"/>
    <mergeCell ref="CL47:DD48"/>
    <mergeCell ref="B39:AR39"/>
    <mergeCell ref="B45:AR46"/>
    <mergeCell ref="AT45:AY45"/>
    <mergeCell ref="BT45:CK46"/>
    <mergeCell ref="AS40:BS40"/>
    <mergeCell ref="BT40:CK40"/>
    <mergeCell ref="AT44:BS44"/>
    <mergeCell ref="BT44:CK44"/>
    <mergeCell ref="CL40:DD40"/>
    <mergeCell ref="CL38:DD38"/>
    <mergeCell ref="A40:AR40"/>
    <mergeCell ref="B42:AR43"/>
    <mergeCell ref="B36:AR37"/>
    <mergeCell ref="AT36:AY36"/>
    <mergeCell ref="BT36:CK37"/>
    <mergeCell ref="CL36:DD37"/>
    <mergeCell ref="AS37:BS37"/>
    <mergeCell ref="B38:AR38"/>
    <mergeCell ref="AT38:BS38"/>
    <mergeCell ref="B28:AR29"/>
    <mergeCell ref="AT28:AY28"/>
    <mergeCell ref="BT28:CK29"/>
    <mergeCell ref="CL28:DD29"/>
    <mergeCell ref="AS29:BS29"/>
    <mergeCell ref="BA28:BS28"/>
    <mergeCell ref="B32:AR33"/>
    <mergeCell ref="AT32:AY32"/>
    <mergeCell ref="AS33:BS33"/>
    <mergeCell ref="B30:AR31"/>
    <mergeCell ref="AT30:AY30"/>
    <mergeCell ref="BA32:BS32"/>
    <mergeCell ref="A18:DD18"/>
    <mergeCell ref="BH12:BL12"/>
    <mergeCell ref="BP12:CM12"/>
    <mergeCell ref="CN12:CS12"/>
    <mergeCell ref="CT12:CV12"/>
    <mergeCell ref="AT26:AY26"/>
    <mergeCell ref="BT26:CK27"/>
    <mergeCell ref="CL26:DD27"/>
    <mergeCell ref="AS27:BS27"/>
    <mergeCell ref="B26:AR27"/>
    <mergeCell ref="AZ9:DD9"/>
    <mergeCell ref="AZ10:DD10"/>
    <mergeCell ref="AZ11:DD11"/>
    <mergeCell ref="A15:DD15"/>
    <mergeCell ref="A16:DD16"/>
    <mergeCell ref="A17:DD17"/>
    <mergeCell ref="CL24:DD25"/>
    <mergeCell ref="AS25:BS25"/>
    <mergeCell ref="B24:AR25"/>
    <mergeCell ref="AZ3:DD3"/>
    <mergeCell ref="AZ5:DD5"/>
    <mergeCell ref="BP13:CM13"/>
    <mergeCell ref="AZ6:DD6"/>
    <mergeCell ref="AZ7:DD7"/>
    <mergeCell ref="AZ4:DD4"/>
    <mergeCell ref="AZ8:DD8"/>
    <mergeCell ref="A22:AR22"/>
    <mergeCell ref="AS22:BS22"/>
    <mergeCell ref="BT22:CK22"/>
    <mergeCell ref="CL22:DD22"/>
    <mergeCell ref="CL30:DD31"/>
    <mergeCell ref="AS31:BS31"/>
    <mergeCell ref="BA30:BS30"/>
    <mergeCell ref="A23:DD23"/>
    <mergeCell ref="AT24:AY24"/>
    <mergeCell ref="BT24:CK25"/>
    <mergeCell ref="BT32:CK33"/>
    <mergeCell ref="CL32:DD33"/>
    <mergeCell ref="BT30:CK31"/>
    <mergeCell ref="B34:AR35"/>
    <mergeCell ref="AT39:BS39"/>
    <mergeCell ref="BT39:CK39"/>
    <mergeCell ref="CL39:DD39"/>
    <mergeCell ref="BT38:CK38"/>
    <mergeCell ref="AT34:AY34"/>
    <mergeCell ref="BT34:CK35"/>
    <mergeCell ref="CL34:DD35"/>
    <mergeCell ref="AS35:BS35"/>
    <mergeCell ref="BA34:BS34"/>
    <mergeCell ref="CL44:DD44"/>
    <mergeCell ref="CL42:DD43"/>
    <mergeCell ref="AS43:BS43"/>
    <mergeCell ref="AT42:AY42"/>
    <mergeCell ref="BT42:CK43"/>
    <mergeCell ref="A41:DD41"/>
    <mergeCell ref="B44:AR44"/>
    <mergeCell ref="CL49:DD50"/>
    <mergeCell ref="AS50:BS50"/>
    <mergeCell ref="B51:AR52"/>
    <mergeCell ref="AT51:AY51"/>
    <mergeCell ref="BA51:BS51"/>
    <mergeCell ref="BT51:CK52"/>
    <mergeCell ref="CL51:DD52"/>
    <mergeCell ref="AS52:BS52"/>
    <mergeCell ref="B49:AR50"/>
    <mergeCell ref="AT49:AY49"/>
    <mergeCell ref="B47:AR48"/>
    <mergeCell ref="AT47:AY47"/>
    <mergeCell ref="BT47:CK48"/>
    <mergeCell ref="AS48:BS48"/>
    <mergeCell ref="BA47:BS47"/>
    <mergeCell ref="CL53:DD54"/>
    <mergeCell ref="AS54:BS54"/>
    <mergeCell ref="B53:AR54"/>
    <mergeCell ref="AT53:AY53"/>
    <mergeCell ref="BA53:BS53"/>
    <mergeCell ref="BT53:CK54"/>
    <mergeCell ref="BA49:BS49"/>
    <mergeCell ref="BT49:CK50"/>
    <mergeCell ref="B55:AR55"/>
    <mergeCell ref="AT55:BS55"/>
    <mergeCell ref="BT55:CK55"/>
    <mergeCell ref="CL55:DD55"/>
    <mergeCell ref="CL61:DD61"/>
    <mergeCell ref="B62:AR62"/>
    <mergeCell ref="AT62:BS62"/>
    <mergeCell ref="BT62:CK62"/>
    <mergeCell ref="CL62:DD62"/>
    <mergeCell ref="BT61:CK61"/>
    <mergeCell ref="B56:AR57"/>
    <mergeCell ref="AT56:AY56"/>
    <mergeCell ref="BT56:CK57"/>
    <mergeCell ref="A63:DD63"/>
    <mergeCell ref="B66:AR66"/>
    <mergeCell ref="AT66:BS66"/>
    <mergeCell ref="BT66:CK66"/>
    <mergeCell ref="CL66:DD66"/>
    <mergeCell ref="B64:AR65"/>
    <mergeCell ref="AS65:BS65"/>
    <mergeCell ref="AT64:AY64"/>
    <mergeCell ref="BT64:CK65"/>
    <mergeCell ref="CL64:DD65"/>
    <mergeCell ref="CL67:DD70"/>
    <mergeCell ref="AT68:BR68"/>
    <mergeCell ref="AT69:BG69"/>
    <mergeCell ref="AT70:BS70"/>
    <mergeCell ref="AT67:BS67"/>
    <mergeCell ref="B67:AR70"/>
    <mergeCell ref="BT67:CK70"/>
    <mergeCell ref="BT74:CK74"/>
    <mergeCell ref="AT80:BS80"/>
    <mergeCell ref="BT72:CK73"/>
    <mergeCell ref="A74:AR74"/>
    <mergeCell ref="AS74:BS74"/>
    <mergeCell ref="AT78:BS78"/>
    <mergeCell ref="BT86:CK88"/>
    <mergeCell ref="CL72:DD73"/>
    <mergeCell ref="AS73:BS73"/>
    <mergeCell ref="A71:DD71"/>
    <mergeCell ref="BD77:BJ77"/>
    <mergeCell ref="B72:AR73"/>
    <mergeCell ref="AT72:AY72"/>
    <mergeCell ref="BA72:BS72"/>
    <mergeCell ref="CL74:DD74"/>
    <mergeCell ref="BE79:BJ79"/>
    <mergeCell ref="BE81:BJ81"/>
    <mergeCell ref="B86:AR88"/>
    <mergeCell ref="BA83:BS83"/>
    <mergeCell ref="AT83:AY83"/>
    <mergeCell ref="BJ87:BM87"/>
    <mergeCell ref="AT85:BS85"/>
    <mergeCell ref="AT82:BS82"/>
    <mergeCell ref="A97:AR97"/>
    <mergeCell ref="AS97:BS97"/>
    <mergeCell ref="B90:AR96"/>
    <mergeCell ref="AT90:BS90"/>
    <mergeCell ref="BD91:BJ91"/>
    <mergeCell ref="AT92:BS92"/>
    <mergeCell ref="AT94:BS94"/>
    <mergeCell ref="BD95:BJ95"/>
    <mergeCell ref="BT85:CK85"/>
    <mergeCell ref="CL85:DD85"/>
    <mergeCell ref="AT93:AZ93"/>
    <mergeCell ref="BB93:BS93"/>
    <mergeCell ref="BT90:CK96"/>
    <mergeCell ref="CL90:DD96"/>
    <mergeCell ref="AT96:BS96"/>
    <mergeCell ref="CL86:DD88"/>
    <mergeCell ref="AT86:BS86"/>
    <mergeCell ref="A89:DD89"/>
    <mergeCell ref="BT97:CK97"/>
    <mergeCell ref="CL97:DD97"/>
    <mergeCell ref="B98:AR110"/>
    <mergeCell ref="AT98:BS98"/>
    <mergeCell ref="BT98:CK110"/>
    <mergeCell ref="CL98:DD110"/>
    <mergeCell ref="AT104:BS104"/>
    <mergeCell ref="AT106:BS106"/>
    <mergeCell ref="AT110:BS110"/>
    <mergeCell ref="AT108:BS108"/>
    <mergeCell ref="AS113:BS113"/>
    <mergeCell ref="BG107:BS107"/>
    <mergeCell ref="AT99:BE99"/>
    <mergeCell ref="AT100:BS100"/>
    <mergeCell ref="AT101:BE101"/>
    <mergeCell ref="BG101:BS101"/>
    <mergeCell ref="AT102:BS102"/>
    <mergeCell ref="BC103:BF103"/>
    <mergeCell ref="AT105:BE105"/>
    <mergeCell ref="BG105:BS105"/>
    <mergeCell ref="AT109:AY109"/>
    <mergeCell ref="AT107:BE107"/>
    <mergeCell ref="CL114:DD115"/>
    <mergeCell ref="AS115:BS115"/>
    <mergeCell ref="A111:DD111"/>
    <mergeCell ref="B112:AR113"/>
    <mergeCell ref="AT112:AY112"/>
    <mergeCell ref="BA112:BS112"/>
    <mergeCell ref="BT112:CK113"/>
    <mergeCell ref="CL112:DD113"/>
    <mergeCell ref="B116:AR116"/>
    <mergeCell ref="AT116:BS116"/>
    <mergeCell ref="BT116:CK116"/>
    <mergeCell ref="CL116:DD116"/>
    <mergeCell ref="B114:AR115"/>
    <mergeCell ref="AT114:AY114"/>
    <mergeCell ref="BA114:BS114"/>
    <mergeCell ref="BT114:CK115"/>
    <mergeCell ref="B117:AR117"/>
    <mergeCell ref="AT117:BS117"/>
    <mergeCell ref="BT117:CK117"/>
    <mergeCell ref="CL117:DD117"/>
    <mergeCell ref="B118:AR118"/>
    <mergeCell ref="AT118:BS118"/>
    <mergeCell ref="BT118:CK118"/>
    <mergeCell ref="CL118:DD118"/>
    <mergeCell ref="CM122:DD122"/>
    <mergeCell ref="AK122:AX122"/>
    <mergeCell ref="AY122:BI122"/>
    <mergeCell ref="BJ122:BX122"/>
    <mergeCell ref="B119:AR119"/>
    <mergeCell ref="AT119:BS119"/>
    <mergeCell ref="BT119:CK119"/>
    <mergeCell ref="CL119:DD119"/>
    <mergeCell ref="A126:AJ126"/>
    <mergeCell ref="AK126:AX126"/>
    <mergeCell ref="B125:AJ125"/>
    <mergeCell ref="AK125:AX125"/>
    <mergeCell ref="B127:AJ127"/>
    <mergeCell ref="AK127:AX127"/>
    <mergeCell ref="AY127:BI127"/>
    <mergeCell ref="BJ127:BX127"/>
    <mergeCell ref="AY125:BI125"/>
    <mergeCell ref="BJ125:BX125"/>
    <mergeCell ref="BY128:CL128"/>
    <mergeCell ref="CM128:DD128"/>
    <mergeCell ref="BY125:CL125"/>
    <mergeCell ref="CM125:DD125"/>
    <mergeCell ref="BY127:CL127"/>
    <mergeCell ref="CM127:DD127"/>
    <mergeCell ref="AY126:BI126"/>
    <mergeCell ref="BJ126:BX126"/>
    <mergeCell ref="BY129:CL129"/>
    <mergeCell ref="CM129:DD129"/>
    <mergeCell ref="B128:AJ128"/>
    <mergeCell ref="AK128:AX128"/>
    <mergeCell ref="B129:AJ129"/>
    <mergeCell ref="AK129:AX129"/>
    <mergeCell ref="AY129:BI129"/>
    <mergeCell ref="BJ129:BX129"/>
    <mergeCell ref="AY128:BI128"/>
    <mergeCell ref="BJ128:BX128"/>
    <mergeCell ref="B130:AJ130"/>
    <mergeCell ref="AK130:AX130"/>
    <mergeCell ref="AY130:BI130"/>
    <mergeCell ref="BJ130:BX130"/>
    <mergeCell ref="B131:AJ131"/>
    <mergeCell ref="AK131:AX131"/>
    <mergeCell ref="AY131:BI131"/>
    <mergeCell ref="BJ131:BX131"/>
    <mergeCell ref="AY158:BI158"/>
    <mergeCell ref="BJ158:BX158"/>
    <mergeCell ref="B132:AJ132"/>
    <mergeCell ref="AK132:AX132"/>
    <mergeCell ref="B133:AJ133"/>
    <mergeCell ref="AK133:AX133"/>
    <mergeCell ref="AY144:BI144"/>
    <mergeCell ref="BJ144:BX144"/>
    <mergeCell ref="BY144:CL144"/>
    <mergeCell ref="CM144:DD144"/>
    <mergeCell ref="AY132:BI132"/>
    <mergeCell ref="BJ132:BX132"/>
    <mergeCell ref="CM132:DD132"/>
    <mergeCell ref="BY133:CL133"/>
    <mergeCell ref="CM133:DD133"/>
    <mergeCell ref="BY134:CL134"/>
    <mergeCell ref="CM134:DD134"/>
    <mergeCell ref="BY130:CL130"/>
    <mergeCell ref="CM130:DD130"/>
    <mergeCell ref="BY131:CL131"/>
    <mergeCell ref="CM131:DD131"/>
    <mergeCell ref="BJ135:BX135"/>
    <mergeCell ref="AY134:BI134"/>
    <mergeCell ref="BJ134:BX134"/>
    <mergeCell ref="BY132:CL132"/>
    <mergeCell ref="AK134:AX134"/>
    <mergeCell ref="B135:AJ135"/>
    <mergeCell ref="AK135:AX135"/>
    <mergeCell ref="AY135:BI135"/>
    <mergeCell ref="AY133:BI133"/>
    <mergeCell ref="BJ133:BX133"/>
    <mergeCell ref="BY126:CL126"/>
    <mergeCell ref="CM126:DD126"/>
    <mergeCell ref="CM138:DD138"/>
    <mergeCell ref="B136:AJ136"/>
    <mergeCell ref="AK136:AX136"/>
    <mergeCell ref="AY136:BI136"/>
    <mergeCell ref="BJ136:BX136"/>
    <mergeCell ref="BY135:CL135"/>
    <mergeCell ref="CM135:DD135"/>
    <mergeCell ref="B134:AJ134"/>
    <mergeCell ref="AY139:BI139"/>
    <mergeCell ref="BJ139:BX139"/>
    <mergeCell ref="BY136:CL136"/>
    <mergeCell ref="CM136:DD136"/>
    <mergeCell ref="A137:DD137"/>
    <mergeCell ref="B138:AJ138"/>
    <mergeCell ref="AK138:AX138"/>
    <mergeCell ref="AY138:BI138"/>
    <mergeCell ref="BJ138:BX138"/>
    <mergeCell ref="BY138:CL138"/>
    <mergeCell ref="BY139:CL139"/>
    <mergeCell ref="CM139:DD139"/>
    <mergeCell ref="B140:AJ140"/>
    <mergeCell ref="AK140:AX140"/>
    <mergeCell ref="AY140:BI140"/>
    <mergeCell ref="BJ140:BX140"/>
    <mergeCell ref="BY140:CL140"/>
    <mergeCell ref="CM140:DD140"/>
    <mergeCell ref="B139:AJ139"/>
    <mergeCell ref="AK139:AX139"/>
    <mergeCell ref="B141:AJ141"/>
    <mergeCell ref="AK141:AX141"/>
    <mergeCell ref="AY141:BI141"/>
    <mergeCell ref="BJ141:BX141"/>
    <mergeCell ref="B142:AJ142"/>
    <mergeCell ref="AK142:AX142"/>
    <mergeCell ref="AY142:BI142"/>
    <mergeCell ref="BJ142:BX142"/>
    <mergeCell ref="AY143:BI143"/>
    <mergeCell ref="BJ143:BX143"/>
    <mergeCell ref="BY141:CL141"/>
    <mergeCell ref="CM141:DD141"/>
    <mergeCell ref="BY142:CL142"/>
    <mergeCell ref="CM142:DD142"/>
    <mergeCell ref="BY143:CL143"/>
    <mergeCell ref="CM143:DD143"/>
    <mergeCell ref="BY145:CL145"/>
    <mergeCell ref="CM145:DD145"/>
    <mergeCell ref="B143:AJ143"/>
    <mergeCell ref="AK143:AX143"/>
    <mergeCell ref="A144:AJ144"/>
    <mergeCell ref="AK144:AX144"/>
    <mergeCell ref="B145:AJ145"/>
    <mergeCell ref="AK145:AX145"/>
    <mergeCell ref="AY145:BI145"/>
    <mergeCell ref="BJ145:BX145"/>
    <mergeCell ref="B146:AJ146"/>
    <mergeCell ref="AK146:AX146"/>
    <mergeCell ref="AY146:BI146"/>
    <mergeCell ref="BJ146:BX146"/>
    <mergeCell ref="BY147:CL147"/>
    <mergeCell ref="CM147:DD147"/>
    <mergeCell ref="BY146:CL146"/>
    <mergeCell ref="CM146:DD146"/>
    <mergeCell ref="B147:AJ147"/>
    <mergeCell ref="AK147:AX147"/>
    <mergeCell ref="AY147:BI147"/>
    <mergeCell ref="BJ147:BX147"/>
    <mergeCell ref="B148:AJ148"/>
    <mergeCell ref="AK148:AX148"/>
    <mergeCell ref="AY148:BI148"/>
    <mergeCell ref="BJ148:BX148"/>
    <mergeCell ref="B149:AJ149"/>
    <mergeCell ref="AK149:AX149"/>
    <mergeCell ref="AY149:BI149"/>
    <mergeCell ref="BJ149:BX149"/>
    <mergeCell ref="BJ150:BX150"/>
    <mergeCell ref="BY148:CL148"/>
    <mergeCell ref="B150:AJ150"/>
    <mergeCell ref="AK150:AX150"/>
    <mergeCell ref="AY150:BI150"/>
    <mergeCell ref="CM148:DD148"/>
    <mergeCell ref="BY149:CL149"/>
    <mergeCell ref="CM149:DD149"/>
    <mergeCell ref="BY150:CL150"/>
    <mergeCell ref="CM150:DD150"/>
    <mergeCell ref="CM157:DD157"/>
    <mergeCell ref="BY151:CL151"/>
    <mergeCell ref="CM151:DD151"/>
    <mergeCell ref="BY152:CL152"/>
    <mergeCell ref="CM152:DD152"/>
    <mergeCell ref="AY154:BI154"/>
    <mergeCell ref="BJ154:BX154"/>
    <mergeCell ref="B151:AJ151"/>
    <mergeCell ref="AK151:AX151"/>
    <mergeCell ref="AY151:BI151"/>
    <mergeCell ref="BJ151:BX151"/>
    <mergeCell ref="B152:AJ152"/>
    <mergeCell ref="AK152:AX152"/>
    <mergeCell ref="AY152:BI152"/>
    <mergeCell ref="BJ152:BX152"/>
    <mergeCell ref="BY153:CL153"/>
    <mergeCell ref="CM153:DD153"/>
    <mergeCell ref="BY154:CL154"/>
    <mergeCell ref="CM154:DD154"/>
    <mergeCell ref="B154:AJ154"/>
    <mergeCell ref="AK154:AX154"/>
    <mergeCell ref="B153:AJ153"/>
    <mergeCell ref="AK153:AX153"/>
    <mergeCell ref="AY153:BI153"/>
    <mergeCell ref="BJ153:BX153"/>
    <mergeCell ref="B155:AJ155"/>
    <mergeCell ref="AK155:AX155"/>
    <mergeCell ref="BY155:CL155"/>
    <mergeCell ref="CM155:DD155"/>
    <mergeCell ref="A156:DD156"/>
    <mergeCell ref="B157:AJ157"/>
    <mergeCell ref="AK157:AX157"/>
    <mergeCell ref="AY157:BI157"/>
    <mergeCell ref="AY155:BI155"/>
    <mergeCell ref="BJ155:BX155"/>
    <mergeCell ref="BJ157:BX157"/>
    <mergeCell ref="BY157:CL157"/>
    <mergeCell ref="BY158:CL158"/>
    <mergeCell ref="CM158:DD158"/>
    <mergeCell ref="B160:AJ160"/>
    <mergeCell ref="AK160:AX160"/>
    <mergeCell ref="AY160:BI160"/>
    <mergeCell ref="BJ160:BX160"/>
    <mergeCell ref="BY160:CL160"/>
    <mergeCell ref="CM160:DD160"/>
    <mergeCell ref="B158:AJ158"/>
    <mergeCell ref="AK158:AX158"/>
    <mergeCell ref="B161:AJ161"/>
    <mergeCell ref="AK161:AX161"/>
    <mergeCell ref="AY161:BI161"/>
    <mergeCell ref="BJ161:BX161"/>
    <mergeCell ref="BY161:CL161"/>
    <mergeCell ref="CM161:DD161"/>
    <mergeCell ref="AY162:BI162"/>
    <mergeCell ref="BJ162:BX162"/>
    <mergeCell ref="BY162:CL162"/>
    <mergeCell ref="CM162:DD162"/>
    <mergeCell ref="AY163:BI163"/>
    <mergeCell ref="BJ163:BX163"/>
    <mergeCell ref="B166:AJ166"/>
    <mergeCell ref="AK166:AX166"/>
    <mergeCell ref="AY166:BI166"/>
    <mergeCell ref="BJ166:BX166"/>
    <mergeCell ref="B165:AJ165"/>
    <mergeCell ref="AK165:AX165"/>
    <mergeCell ref="AY165:BI165"/>
    <mergeCell ref="BJ165:BX165"/>
    <mergeCell ref="BY163:CL163"/>
    <mergeCell ref="CM163:DD163"/>
    <mergeCell ref="B164:AJ164"/>
    <mergeCell ref="AK164:AX164"/>
    <mergeCell ref="AY164:BI164"/>
    <mergeCell ref="BJ164:BX164"/>
    <mergeCell ref="BY164:CL164"/>
    <mergeCell ref="CM164:DD164"/>
    <mergeCell ref="B163:AJ163"/>
    <mergeCell ref="AK163:AX163"/>
    <mergeCell ref="BY165:CL165"/>
    <mergeCell ref="CM165:DD165"/>
    <mergeCell ref="A159:AJ159"/>
    <mergeCell ref="AK159:AX159"/>
    <mergeCell ref="AY159:BI159"/>
    <mergeCell ref="BJ159:BX159"/>
    <mergeCell ref="BY159:CL159"/>
    <mergeCell ref="CM159:DD159"/>
    <mergeCell ref="B162:AJ162"/>
    <mergeCell ref="AK162:AX162"/>
    <mergeCell ref="BY166:CL166"/>
    <mergeCell ref="CM166:DD166"/>
    <mergeCell ref="B167:AJ167"/>
    <mergeCell ref="AK167:AX167"/>
    <mergeCell ref="AY167:BI167"/>
    <mergeCell ref="BJ167:BX167"/>
    <mergeCell ref="BY167:CL167"/>
    <mergeCell ref="CM167:DD167"/>
    <mergeCell ref="B168:AJ168"/>
    <mergeCell ref="AK168:AX168"/>
    <mergeCell ref="AY168:BI168"/>
    <mergeCell ref="BJ168:BX168"/>
    <mergeCell ref="BY170:CL170"/>
    <mergeCell ref="CM170:DD170"/>
    <mergeCell ref="B169:AJ169"/>
    <mergeCell ref="AK169:AX169"/>
    <mergeCell ref="AY169:BI169"/>
    <mergeCell ref="BJ169:BX169"/>
    <mergeCell ref="BY168:CL168"/>
    <mergeCell ref="CM168:DD168"/>
    <mergeCell ref="BY169:CL169"/>
    <mergeCell ref="CM169:DD169"/>
    <mergeCell ref="BY171:CL171"/>
    <mergeCell ref="CM171:DD171"/>
    <mergeCell ref="B170:AJ170"/>
    <mergeCell ref="AK170:AX170"/>
    <mergeCell ref="A171:AJ171"/>
    <mergeCell ref="AK171:AX171"/>
    <mergeCell ref="AY171:BI171"/>
    <mergeCell ref="BJ171:BX171"/>
    <mergeCell ref="AY170:BI170"/>
    <mergeCell ref="BJ170:BX170"/>
    <mergeCell ref="A172:DD172"/>
    <mergeCell ref="B173:AJ173"/>
    <mergeCell ref="AK173:AX173"/>
    <mergeCell ref="AY173:BI173"/>
    <mergeCell ref="BJ173:BX173"/>
    <mergeCell ref="BY173:CL173"/>
    <mergeCell ref="CM173:DD173"/>
    <mergeCell ref="B174:AJ174"/>
    <mergeCell ref="AK174:AX174"/>
    <mergeCell ref="AY174:BI174"/>
    <mergeCell ref="BJ174:BX174"/>
    <mergeCell ref="B175:AJ175"/>
    <mergeCell ref="AK175:AX175"/>
    <mergeCell ref="AY175:BI175"/>
    <mergeCell ref="BJ175:BX175"/>
    <mergeCell ref="BY177:CL177"/>
    <mergeCell ref="CM177:DD177"/>
    <mergeCell ref="BY176:CL176"/>
    <mergeCell ref="CM176:DD176"/>
    <mergeCell ref="BY174:CL174"/>
    <mergeCell ref="CM174:DD174"/>
    <mergeCell ref="BY175:CL175"/>
    <mergeCell ref="CM175:DD175"/>
    <mergeCell ref="AY177:BI177"/>
    <mergeCell ref="BJ177:BX177"/>
    <mergeCell ref="B177:AJ177"/>
    <mergeCell ref="AK177:AX177"/>
    <mergeCell ref="B176:AJ176"/>
    <mergeCell ref="AK176:AX176"/>
    <mergeCell ref="AY176:BI176"/>
    <mergeCell ref="BJ176:BX176"/>
    <mergeCell ref="A178:DD178"/>
    <mergeCell ref="B179:AJ179"/>
    <mergeCell ref="AK179:AX179"/>
    <mergeCell ref="AY179:BI179"/>
    <mergeCell ref="BJ179:BX179"/>
    <mergeCell ref="BY179:CL179"/>
    <mergeCell ref="CM179:DD179"/>
    <mergeCell ref="BJ181:BX181"/>
    <mergeCell ref="BY181:CL181"/>
    <mergeCell ref="CM181:DD181"/>
    <mergeCell ref="BJ180:BX180"/>
    <mergeCell ref="BY180:CL180"/>
    <mergeCell ref="CM180:DD180"/>
    <mergeCell ref="BJ182:BX182"/>
    <mergeCell ref="B184:AJ184"/>
    <mergeCell ref="AK184:AX184"/>
    <mergeCell ref="AY184:BI184"/>
    <mergeCell ref="BJ184:BX184"/>
    <mergeCell ref="B180:AJ180"/>
    <mergeCell ref="AK180:AX180"/>
    <mergeCell ref="AY180:BI180"/>
    <mergeCell ref="AY182:BI182"/>
    <mergeCell ref="B181:AJ181"/>
    <mergeCell ref="AK181:AX181"/>
    <mergeCell ref="AY181:BI181"/>
    <mergeCell ref="BY182:CL182"/>
    <mergeCell ref="CM182:DD182"/>
    <mergeCell ref="B183:AJ183"/>
    <mergeCell ref="AK183:AX183"/>
    <mergeCell ref="AY183:BI183"/>
    <mergeCell ref="BJ183:BX183"/>
    <mergeCell ref="BY183:CL183"/>
    <mergeCell ref="CM183:DD183"/>
    <mergeCell ref="B182:AJ182"/>
    <mergeCell ref="AK182:AX182"/>
    <mergeCell ref="BY184:CL184"/>
    <mergeCell ref="CM184:DD184"/>
    <mergeCell ref="B185:AJ185"/>
    <mergeCell ref="AK185:AX185"/>
    <mergeCell ref="AY185:BI185"/>
    <mergeCell ref="BJ185:BX185"/>
    <mergeCell ref="BY185:CL185"/>
    <mergeCell ref="CM185:DD185"/>
    <mergeCell ref="A186:AJ186"/>
    <mergeCell ref="AK186:AX186"/>
    <mergeCell ref="AY186:BI186"/>
    <mergeCell ref="BJ186:BX186"/>
    <mergeCell ref="B187:AJ187"/>
    <mergeCell ref="AK187:AX187"/>
    <mergeCell ref="AY187:BI187"/>
    <mergeCell ref="BJ187:BX187"/>
    <mergeCell ref="BJ191:BX191"/>
    <mergeCell ref="BY191:CL191"/>
    <mergeCell ref="CM191:DD191"/>
    <mergeCell ref="BY186:CL186"/>
    <mergeCell ref="CM186:DD186"/>
    <mergeCell ref="BY187:CL187"/>
    <mergeCell ref="CM187:DD187"/>
    <mergeCell ref="B188:AJ188"/>
    <mergeCell ref="AK188:AX188"/>
    <mergeCell ref="AY188:BI188"/>
    <mergeCell ref="BJ188:BX188"/>
    <mergeCell ref="B189:AJ189"/>
    <mergeCell ref="AK189:AX189"/>
    <mergeCell ref="AY189:BI189"/>
    <mergeCell ref="BJ189:BX189"/>
    <mergeCell ref="AY192:BI192"/>
    <mergeCell ref="BJ192:BX192"/>
    <mergeCell ref="BY188:CL188"/>
    <mergeCell ref="CM188:DD188"/>
    <mergeCell ref="BY189:CL189"/>
    <mergeCell ref="CM189:DD189"/>
    <mergeCell ref="A190:DD190"/>
    <mergeCell ref="B191:AJ191"/>
    <mergeCell ref="AK191:AX191"/>
    <mergeCell ref="AY191:BI191"/>
    <mergeCell ref="BY192:CL192"/>
    <mergeCell ref="CM192:DD192"/>
    <mergeCell ref="B193:AJ193"/>
    <mergeCell ref="AK193:AX193"/>
    <mergeCell ref="AY193:BI193"/>
    <mergeCell ref="BJ193:BX193"/>
    <mergeCell ref="BY193:CL193"/>
    <mergeCell ref="CM193:DD193"/>
    <mergeCell ref="B192:AJ192"/>
    <mergeCell ref="AK192:AX192"/>
    <mergeCell ref="CM196:DD196"/>
    <mergeCell ref="B194:AJ194"/>
    <mergeCell ref="AK194:AX194"/>
    <mergeCell ref="AY194:BI194"/>
    <mergeCell ref="BJ194:BX194"/>
    <mergeCell ref="AY197:BI197"/>
    <mergeCell ref="BJ197:BX197"/>
    <mergeCell ref="BY194:CL194"/>
    <mergeCell ref="CM194:DD194"/>
    <mergeCell ref="A195:DD195"/>
    <mergeCell ref="AK197:AX197"/>
    <mergeCell ref="B196:AJ196"/>
    <mergeCell ref="AK196:AX196"/>
    <mergeCell ref="AY196:BI196"/>
    <mergeCell ref="BJ196:BX196"/>
    <mergeCell ref="BY196:CL196"/>
    <mergeCell ref="BY197:CL197"/>
    <mergeCell ref="B199:AJ199"/>
    <mergeCell ref="AK199:AX199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CM201:DD201"/>
    <mergeCell ref="B200:AJ200"/>
    <mergeCell ref="AK200:AX200"/>
    <mergeCell ref="AY200:BI200"/>
    <mergeCell ref="BJ200:BX200"/>
    <mergeCell ref="BY200:CL200"/>
    <mergeCell ref="CM200:DD200"/>
    <mergeCell ref="B201:AJ201"/>
    <mergeCell ref="AK201:AX201"/>
    <mergeCell ref="BY199:CL199"/>
    <mergeCell ref="BJ199:BX199"/>
    <mergeCell ref="BY201:CL201"/>
    <mergeCell ref="AY199:BI199"/>
    <mergeCell ref="CM203:DD203"/>
    <mergeCell ref="BY204:CL204"/>
    <mergeCell ref="AY201:BI201"/>
    <mergeCell ref="BJ201:BX201"/>
    <mergeCell ref="CM204:DD204"/>
    <mergeCell ref="CM199:DD199"/>
    <mergeCell ref="AY205:BI205"/>
    <mergeCell ref="BJ205:BX205"/>
    <mergeCell ref="B204:AJ204"/>
    <mergeCell ref="AK204:AX204"/>
    <mergeCell ref="AY204:BI204"/>
    <mergeCell ref="BJ204:BX204"/>
    <mergeCell ref="A205:AJ205"/>
    <mergeCell ref="AK205:AX205"/>
    <mergeCell ref="A202:DD202"/>
    <mergeCell ref="B203:AJ203"/>
    <mergeCell ref="AK203:AX203"/>
    <mergeCell ref="AY203:BI203"/>
    <mergeCell ref="BJ203:BX203"/>
    <mergeCell ref="BY203:CL203"/>
    <mergeCell ref="BY205:CL205"/>
    <mergeCell ref="CM205:DD205"/>
    <mergeCell ref="BY207:CL207"/>
    <mergeCell ref="CM207:DD207"/>
    <mergeCell ref="BY206:CL206"/>
    <mergeCell ref="CM206:DD206"/>
    <mergeCell ref="B206:AJ206"/>
    <mergeCell ref="AK206:AX206"/>
    <mergeCell ref="B207:AJ207"/>
    <mergeCell ref="AK207:AX207"/>
    <mergeCell ref="AY207:BI207"/>
    <mergeCell ref="BJ207:BX207"/>
    <mergeCell ref="AY206:BI206"/>
    <mergeCell ref="BJ206:BX206"/>
    <mergeCell ref="B208:AJ208"/>
    <mergeCell ref="AK208:AX208"/>
    <mergeCell ref="AY208:BI208"/>
    <mergeCell ref="BJ208:BX208"/>
    <mergeCell ref="BY210:CL210"/>
    <mergeCell ref="CM210:DD210"/>
    <mergeCell ref="B209:AJ209"/>
    <mergeCell ref="AK209:AX209"/>
    <mergeCell ref="AY209:BI209"/>
    <mergeCell ref="BJ209:BX209"/>
    <mergeCell ref="BY208:CL208"/>
    <mergeCell ref="CM208:DD208"/>
    <mergeCell ref="BY209:CL209"/>
    <mergeCell ref="CM209:DD209"/>
    <mergeCell ref="BY211:CL211"/>
    <mergeCell ref="CM211:DD211"/>
    <mergeCell ref="B210:AJ210"/>
    <mergeCell ref="AK210:AX210"/>
    <mergeCell ref="B211:AJ211"/>
    <mergeCell ref="AK211:AX211"/>
    <mergeCell ref="AY211:BI211"/>
    <mergeCell ref="BJ211:BX211"/>
    <mergeCell ref="AY210:BI210"/>
    <mergeCell ref="BJ210:BX210"/>
    <mergeCell ref="B212:AJ212"/>
    <mergeCell ref="AK212:AX212"/>
    <mergeCell ref="AY212:BI212"/>
    <mergeCell ref="BJ212:BX212"/>
    <mergeCell ref="A223:AJ223"/>
    <mergeCell ref="AK223:AX223"/>
    <mergeCell ref="AY223:BI223"/>
    <mergeCell ref="BJ223:BX223"/>
    <mergeCell ref="B218:AJ218"/>
    <mergeCell ref="AK218:AX218"/>
    <mergeCell ref="B224:AJ224"/>
    <mergeCell ref="AK224:AX224"/>
    <mergeCell ref="AY224:BI224"/>
    <mergeCell ref="BJ224:BX224"/>
    <mergeCell ref="BY212:CL212"/>
    <mergeCell ref="CM212:DD212"/>
    <mergeCell ref="BY214:CL214"/>
    <mergeCell ref="CM214:DD214"/>
    <mergeCell ref="BY213:CL213"/>
    <mergeCell ref="CM213:DD213"/>
    <mergeCell ref="BY217:CL217"/>
    <mergeCell ref="CM217:DD217"/>
    <mergeCell ref="B214:AJ214"/>
    <mergeCell ref="AK214:AX214"/>
    <mergeCell ref="B215:AJ215"/>
    <mergeCell ref="AK215:AX215"/>
    <mergeCell ref="AY215:BI215"/>
    <mergeCell ref="BJ215:BX215"/>
    <mergeCell ref="BY215:CL215"/>
    <mergeCell ref="CM215:DD215"/>
    <mergeCell ref="AY216:BI216"/>
    <mergeCell ref="BJ216:BX216"/>
    <mergeCell ref="AY218:BI218"/>
    <mergeCell ref="BJ218:BX218"/>
    <mergeCell ref="B217:AJ217"/>
    <mergeCell ref="AK217:AX217"/>
    <mergeCell ref="AY217:BI217"/>
    <mergeCell ref="BJ217:BX217"/>
    <mergeCell ref="BY216:CL216"/>
    <mergeCell ref="CM216:DD216"/>
    <mergeCell ref="AY214:BI214"/>
    <mergeCell ref="BJ214:BX214"/>
    <mergeCell ref="B213:AJ213"/>
    <mergeCell ref="AK213:AX213"/>
    <mergeCell ref="AY213:BI213"/>
    <mergeCell ref="BJ213:BX213"/>
    <mergeCell ref="B216:AJ216"/>
    <mergeCell ref="AK216:AX216"/>
    <mergeCell ref="BY218:CL218"/>
    <mergeCell ref="CM218:DD218"/>
    <mergeCell ref="BY222:CL222"/>
    <mergeCell ref="CM222:DD222"/>
    <mergeCell ref="BY219:CL219"/>
    <mergeCell ref="CM219:DD219"/>
    <mergeCell ref="B225:AJ225"/>
    <mergeCell ref="AK225:AX225"/>
    <mergeCell ref="AY225:BI225"/>
    <mergeCell ref="A220:DD220"/>
    <mergeCell ref="B221:AJ221"/>
    <mergeCell ref="AK221:AX221"/>
    <mergeCell ref="B222:AJ222"/>
    <mergeCell ref="AK222:AX222"/>
    <mergeCell ref="AY222:BI222"/>
    <mergeCell ref="BJ222:BX222"/>
    <mergeCell ref="B219:AJ219"/>
    <mergeCell ref="AK219:AX219"/>
    <mergeCell ref="AY219:BI219"/>
    <mergeCell ref="BJ219:BX219"/>
    <mergeCell ref="CM226:DD226"/>
    <mergeCell ref="AY221:BI221"/>
    <mergeCell ref="BJ221:BX221"/>
    <mergeCell ref="BY221:CL221"/>
    <mergeCell ref="CM221:DD221"/>
    <mergeCell ref="BY225:CL225"/>
    <mergeCell ref="BJ225:BX225"/>
    <mergeCell ref="CM225:DD225"/>
    <mergeCell ref="BY223:CL223"/>
    <mergeCell ref="CM223:DD223"/>
    <mergeCell ref="AY227:BI227"/>
    <mergeCell ref="BJ227:BX227"/>
    <mergeCell ref="BY227:CL227"/>
    <mergeCell ref="BY224:CL224"/>
    <mergeCell ref="CM224:DD224"/>
    <mergeCell ref="B226:AJ226"/>
    <mergeCell ref="AK226:AX226"/>
    <mergeCell ref="AY226:BI226"/>
    <mergeCell ref="BJ226:BX226"/>
    <mergeCell ref="BY226:CL226"/>
    <mergeCell ref="CM227:DD227"/>
    <mergeCell ref="B227:AJ227"/>
    <mergeCell ref="AK227:AX227"/>
    <mergeCell ref="A228:DD228"/>
    <mergeCell ref="B229:AJ229"/>
    <mergeCell ref="AK229:AX229"/>
    <mergeCell ref="AY229:BI229"/>
    <mergeCell ref="BJ229:BX229"/>
    <mergeCell ref="BY229:CL229"/>
    <mergeCell ref="CM229:DD229"/>
    <mergeCell ref="B231:AJ231"/>
    <mergeCell ref="AK231:AX231"/>
    <mergeCell ref="AY231:BI231"/>
    <mergeCell ref="BJ231:BX231"/>
    <mergeCell ref="BY230:CL230"/>
    <mergeCell ref="CM230:DD230"/>
    <mergeCell ref="B230:AJ230"/>
    <mergeCell ref="AK230:AX230"/>
    <mergeCell ref="AY230:BI230"/>
    <mergeCell ref="BJ230:BX230"/>
    <mergeCell ref="B232:AJ232"/>
    <mergeCell ref="AK232:AX232"/>
    <mergeCell ref="AY232:BI232"/>
    <mergeCell ref="BJ232:BX232"/>
    <mergeCell ref="B233:AJ233"/>
    <mergeCell ref="AK233:AX233"/>
    <mergeCell ref="BY231:CL231"/>
    <mergeCell ref="CM231:DD231"/>
    <mergeCell ref="BY232:CL232"/>
    <mergeCell ref="CM232:DD232"/>
    <mergeCell ref="BY234:CL234"/>
    <mergeCell ref="CM234:DD234"/>
    <mergeCell ref="BY233:CL233"/>
    <mergeCell ref="CM233:DD233"/>
    <mergeCell ref="B234:AJ234"/>
    <mergeCell ref="AK234:AX234"/>
    <mergeCell ref="AY234:BI234"/>
    <mergeCell ref="BJ234:BX234"/>
    <mergeCell ref="AY233:BI233"/>
    <mergeCell ref="BJ233:BX233"/>
    <mergeCell ref="A235:DD235"/>
    <mergeCell ref="B236:AJ236"/>
    <mergeCell ref="AK236:AX236"/>
    <mergeCell ref="AY236:BI236"/>
    <mergeCell ref="BJ236:BX236"/>
    <mergeCell ref="BY236:CL236"/>
    <mergeCell ref="CM236:DD236"/>
    <mergeCell ref="BY242:CL242"/>
    <mergeCell ref="CM242:DD242"/>
    <mergeCell ref="B242:AJ242"/>
    <mergeCell ref="AK242:AX242"/>
    <mergeCell ref="AY242:BI242"/>
    <mergeCell ref="BJ242:BX242"/>
    <mergeCell ref="CM237:DD237"/>
    <mergeCell ref="BY239:CL239"/>
    <mergeCell ref="CM239:DD239"/>
    <mergeCell ref="BY238:CL238"/>
    <mergeCell ref="CM238:DD238"/>
    <mergeCell ref="BJ239:BX239"/>
    <mergeCell ref="BY237:CL237"/>
    <mergeCell ref="B237:AJ237"/>
    <mergeCell ref="AK237:AX237"/>
    <mergeCell ref="AY237:BI237"/>
    <mergeCell ref="BJ237:BX237"/>
    <mergeCell ref="B238:AJ238"/>
    <mergeCell ref="AK238:AX238"/>
    <mergeCell ref="AY238:BI238"/>
    <mergeCell ref="BJ238:BX238"/>
    <mergeCell ref="B239:AJ239"/>
    <mergeCell ref="AK239:AX239"/>
    <mergeCell ref="A240:DD240"/>
    <mergeCell ref="B241:AJ241"/>
    <mergeCell ref="AK241:AX241"/>
    <mergeCell ref="AY241:BI241"/>
    <mergeCell ref="BJ241:BX241"/>
    <mergeCell ref="BY241:CL241"/>
    <mergeCell ref="CM241:DD241"/>
    <mergeCell ref="AY239:BI239"/>
    <mergeCell ref="B243:AJ243"/>
    <mergeCell ref="AK243:AX243"/>
    <mergeCell ref="AY243:BI243"/>
    <mergeCell ref="BJ243:BX243"/>
    <mergeCell ref="BY245:CL245"/>
    <mergeCell ref="CM245:DD245"/>
    <mergeCell ref="A244:AJ244"/>
    <mergeCell ref="AK244:AX244"/>
    <mergeCell ref="AY244:BI244"/>
    <mergeCell ref="BJ244:BX244"/>
    <mergeCell ref="BY243:CL243"/>
    <mergeCell ref="CM243:DD243"/>
    <mergeCell ref="BY244:CL244"/>
    <mergeCell ref="CM244:DD244"/>
    <mergeCell ref="BY246:CL246"/>
    <mergeCell ref="CM246:DD246"/>
    <mergeCell ref="B245:AJ245"/>
    <mergeCell ref="AK245:AX245"/>
    <mergeCell ref="B246:AJ246"/>
    <mergeCell ref="AK246:AX246"/>
    <mergeCell ref="AY246:BI246"/>
    <mergeCell ref="BJ246:BX246"/>
    <mergeCell ref="AY245:BI245"/>
    <mergeCell ref="BJ245:BX245"/>
    <mergeCell ref="B247:AJ247"/>
    <mergeCell ref="AK247:AX247"/>
    <mergeCell ref="AY247:BI247"/>
    <mergeCell ref="BJ247:BX247"/>
    <mergeCell ref="BY247:CL247"/>
    <mergeCell ref="CM247:DD247"/>
    <mergeCell ref="B249:AJ249"/>
    <mergeCell ref="AK249:AX249"/>
    <mergeCell ref="AY249:BI249"/>
    <mergeCell ref="BJ249:BX249"/>
    <mergeCell ref="BY249:CL249"/>
    <mergeCell ref="CM249:DD249"/>
    <mergeCell ref="B248:AJ248"/>
    <mergeCell ref="AK248:AX248"/>
    <mergeCell ref="AY248:BI248"/>
    <mergeCell ref="BJ248:BX248"/>
    <mergeCell ref="BY248:CL248"/>
    <mergeCell ref="CM248:DD248"/>
    <mergeCell ref="A250:DD250"/>
    <mergeCell ref="B251:AJ251"/>
    <mergeCell ref="AK251:AX251"/>
    <mergeCell ref="AY251:BI251"/>
    <mergeCell ref="BJ251:BX251"/>
    <mergeCell ref="BY251:CL251"/>
    <mergeCell ref="CM251:DD251"/>
    <mergeCell ref="BY254:CL254"/>
    <mergeCell ref="CM254:DD254"/>
    <mergeCell ref="B253:AJ253"/>
    <mergeCell ref="AK253:AX253"/>
    <mergeCell ref="AY253:BI253"/>
    <mergeCell ref="BJ253:BX253"/>
    <mergeCell ref="BY252:CL252"/>
    <mergeCell ref="CM252:DD252"/>
    <mergeCell ref="BY253:CL253"/>
    <mergeCell ref="CM253:DD253"/>
    <mergeCell ref="B252:AJ252"/>
    <mergeCell ref="AK252:AX252"/>
    <mergeCell ref="AY252:BI252"/>
    <mergeCell ref="BJ252:BX252"/>
    <mergeCell ref="AY255:BI255"/>
    <mergeCell ref="BJ255:BX255"/>
    <mergeCell ref="AY254:BI254"/>
    <mergeCell ref="BJ254:BX254"/>
    <mergeCell ref="B255:AJ255"/>
    <mergeCell ref="AK255:AX255"/>
    <mergeCell ref="B254:AJ254"/>
    <mergeCell ref="AK254:AX254"/>
    <mergeCell ref="BY258:CL258"/>
    <mergeCell ref="CM258:DD258"/>
    <mergeCell ref="BY255:CL255"/>
    <mergeCell ref="CM255:DD255"/>
    <mergeCell ref="A256:DD256"/>
    <mergeCell ref="B257:AJ257"/>
    <mergeCell ref="AK257:AX257"/>
    <mergeCell ref="AY257:BI257"/>
    <mergeCell ref="BJ257:BX257"/>
    <mergeCell ref="BY257:CL257"/>
    <mergeCell ref="CM257:DD257"/>
    <mergeCell ref="BY259:CL259"/>
    <mergeCell ref="CM259:DD259"/>
    <mergeCell ref="BJ259:BX259"/>
    <mergeCell ref="BJ258:BX258"/>
    <mergeCell ref="B258:AJ258"/>
    <mergeCell ref="AK258:AX258"/>
    <mergeCell ref="AY258:BI258"/>
    <mergeCell ref="B259:AJ259"/>
    <mergeCell ref="AK259:AX259"/>
    <mergeCell ref="AY259:BI259"/>
    <mergeCell ref="AY263:BI263"/>
    <mergeCell ref="BJ263:BX263"/>
    <mergeCell ref="A260:DD260"/>
    <mergeCell ref="B261:AJ261"/>
    <mergeCell ref="AK261:AX261"/>
    <mergeCell ref="AY261:BI261"/>
    <mergeCell ref="BJ261:BX261"/>
    <mergeCell ref="BY261:CL261"/>
    <mergeCell ref="CM261:DD261"/>
    <mergeCell ref="A262:AJ262"/>
    <mergeCell ref="BY263:CL263"/>
    <mergeCell ref="CM263:DD263"/>
    <mergeCell ref="B264:AJ264"/>
    <mergeCell ref="AK264:AX264"/>
    <mergeCell ref="AY264:BI264"/>
    <mergeCell ref="BJ264:BX264"/>
    <mergeCell ref="BY264:CL264"/>
    <mergeCell ref="CM264:DD264"/>
    <mergeCell ref="B263:AJ263"/>
    <mergeCell ref="AK263:AX263"/>
    <mergeCell ref="B265:AJ265"/>
    <mergeCell ref="AK265:AX265"/>
    <mergeCell ref="AY265:BI265"/>
    <mergeCell ref="BJ265:BX265"/>
    <mergeCell ref="CM262:DD262"/>
    <mergeCell ref="AK262:AX262"/>
    <mergeCell ref="AY262:BI262"/>
    <mergeCell ref="BJ262:BX262"/>
    <mergeCell ref="BY262:CL262"/>
    <mergeCell ref="BJ267:BX267"/>
    <mergeCell ref="BY265:CL265"/>
    <mergeCell ref="CM265:DD265"/>
    <mergeCell ref="AY266:BI266"/>
    <mergeCell ref="BJ266:BX266"/>
    <mergeCell ref="BY266:CL266"/>
    <mergeCell ref="CM266:DD266"/>
    <mergeCell ref="BY270:CL270"/>
    <mergeCell ref="CM270:DD270"/>
    <mergeCell ref="B268:AJ268"/>
    <mergeCell ref="AK268:AX268"/>
    <mergeCell ref="AY268:BI268"/>
    <mergeCell ref="BJ268:BX268"/>
    <mergeCell ref="B270:AJ270"/>
    <mergeCell ref="AK270:AX270"/>
    <mergeCell ref="AY270:BI270"/>
    <mergeCell ref="BJ270:BX270"/>
    <mergeCell ref="BY268:CL268"/>
    <mergeCell ref="CM268:DD268"/>
    <mergeCell ref="A269:DD269"/>
    <mergeCell ref="BY267:CL267"/>
    <mergeCell ref="CM267:DD267"/>
    <mergeCell ref="B266:AJ266"/>
    <mergeCell ref="AK266:AX266"/>
    <mergeCell ref="B267:AJ267"/>
    <mergeCell ref="AK267:AX267"/>
    <mergeCell ref="AY267:BI267"/>
    <mergeCell ref="AY275:BI275"/>
    <mergeCell ref="BJ275:BX275"/>
    <mergeCell ref="BJ273:BX273"/>
    <mergeCell ref="A274:DD274"/>
    <mergeCell ref="B275:AJ275"/>
    <mergeCell ref="B273:AJ273"/>
    <mergeCell ref="B278:AJ278"/>
    <mergeCell ref="AK278:AX278"/>
    <mergeCell ref="BY271:CL271"/>
    <mergeCell ref="CM271:DD271"/>
    <mergeCell ref="BY272:CL272"/>
    <mergeCell ref="CM272:DD272"/>
    <mergeCell ref="B271:AJ271"/>
    <mergeCell ref="AK271:AX271"/>
    <mergeCell ref="AY271:BI271"/>
    <mergeCell ref="BJ271:BX271"/>
    <mergeCell ref="BY276:CL276"/>
    <mergeCell ref="CM276:DD276"/>
    <mergeCell ref="BY275:CL275"/>
    <mergeCell ref="CM275:DD275"/>
    <mergeCell ref="B276:AJ276"/>
    <mergeCell ref="A277:DD277"/>
    <mergeCell ref="AK276:AX276"/>
    <mergeCell ref="AY276:BI276"/>
    <mergeCell ref="BJ276:BX276"/>
    <mergeCell ref="AK275:AX275"/>
    <mergeCell ref="AY272:BI272"/>
    <mergeCell ref="AK273:AX273"/>
    <mergeCell ref="AY273:BI273"/>
    <mergeCell ref="BY273:CL273"/>
    <mergeCell ref="B272:AJ272"/>
    <mergeCell ref="CM273:DD273"/>
    <mergeCell ref="BJ272:BX272"/>
    <mergeCell ref="AK272:AX272"/>
    <mergeCell ref="A280:AJ280"/>
    <mergeCell ref="AK280:AX280"/>
    <mergeCell ref="AY280:BI280"/>
    <mergeCell ref="B279:AJ279"/>
    <mergeCell ref="AK279:AX279"/>
    <mergeCell ref="AY279:BI279"/>
    <mergeCell ref="AY278:BI278"/>
    <mergeCell ref="BY279:CL279"/>
    <mergeCell ref="BJ279:BX279"/>
    <mergeCell ref="BY278:CL278"/>
    <mergeCell ref="CM279:DD279"/>
    <mergeCell ref="CM281:DD281"/>
    <mergeCell ref="BJ280:BX280"/>
    <mergeCell ref="BY280:CL280"/>
    <mergeCell ref="CM278:DD278"/>
    <mergeCell ref="BJ278:BX278"/>
    <mergeCell ref="CM283:DD283"/>
    <mergeCell ref="CM280:DD280"/>
    <mergeCell ref="AY281:BI281"/>
    <mergeCell ref="BJ281:BX281"/>
    <mergeCell ref="BY281:CL281"/>
    <mergeCell ref="A285:DD285"/>
    <mergeCell ref="B284:AJ284"/>
    <mergeCell ref="AK284:AX284"/>
    <mergeCell ref="AY284:BI284"/>
    <mergeCell ref="BJ284:BX284"/>
    <mergeCell ref="B281:AJ281"/>
    <mergeCell ref="AK281:AX281"/>
    <mergeCell ref="BY284:CL284"/>
    <mergeCell ref="CM284:DD284"/>
    <mergeCell ref="A282:DD282"/>
    <mergeCell ref="B283:AJ283"/>
    <mergeCell ref="AK283:AX283"/>
    <mergeCell ref="AY283:BI283"/>
    <mergeCell ref="BJ283:BX283"/>
    <mergeCell ref="BY283:CL283"/>
    <mergeCell ref="Z295:DD295"/>
    <mergeCell ref="Z296:DD296"/>
    <mergeCell ref="BY287:CL287"/>
    <mergeCell ref="CM287:DD287"/>
    <mergeCell ref="A288:DD288"/>
    <mergeCell ref="B289:AJ289"/>
    <mergeCell ref="AK289:AX289"/>
    <mergeCell ref="AY289:BI289"/>
    <mergeCell ref="BJ289:BX289"/>
    <mergeCell ref="BY289:CL289"/>
    <mergeCell ref="BY286:CL286"/>
    <mergeCell ref="CM286:DD286"/>
    <mergeCell ref="B287:AJ287"/>
    <mergeCell ref="AK287:AX287"/>
    <mergeCell ref="B286:AJ286"/>
    <mergeCell ref="AK286:AX286"/>
    <mergeCell ref="AY286:BI286"/>
    <mergeCell ref="BJ286:BX286"/>
    <mergeCell ref="AY287:BI287"/>
    <mergeCell ref="BJ287:BX287"/>
    <mergeCell ref="BP1:DD1"/>
    <mergeCell ref="Z294:DD294"/>
    <mergeCell ref="B290:AJ290"/>
    <mergeCell ref="AK290:AX290"/>
    <mergeCell ref="AY290:BI290"/>
    <mergeCell ref="BJ290:BX290"/>
    <mergeCell ref="CM289:DD289"/>
    <mergeCell ref="BY290:CL290"/>
    <mergeCell ref="CM290:DD290"/>
    <mergeCell ref="Z293:DD293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3" manualBreakCount="13">
    <brk id="39" max="255" man="1"/>
    <brk id="73" max="255" man="1"/>
    <brk id="96" max="107" man="1"/>
    <brk id="125" max="107" man="1"/>
    <brk id="143" max="107" man="1"/>
    <brk id="158" max="107" man="1"/>
    <brk id="170" max="107" man="1"/>
    <brk id="185" max="107" man="1"/>
    <brk id="204" max="107" man="1"/>
    <brk id="222" max="107" man="1"/>
    <brk id="243" max="107" man="1"/>
    <brk id="261" max="107" man="1"/>
    <brk id="279" max="10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76"/>
  <sheetViews>
    <sheetView tabSelected="1" zoomScale="88" zoomScaleNormal="88" zoomScaleSheetLayoutView="100" zoomScalePageLayoutView="34" workbookViewId="0" topLeftCell="A1">
      <pane xSplit="2" ySplit="12" topLeftCell="BX1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C7" sqref="C7:E7"/>
    </sheetView>
  </sheetViews>
  <sheetFormatPr defaultColWidth="9.00390625" defaultRowHeight="12.75"/>
  <cols>
    <col min="1" max="1" width="20.375" style="70" customWidth="1"/>
    <col min="2" max="2" width="47.125" style="70" customWidth="1"/>
    <col min="3" max="86" width="10.125" style="104" customWidth="1"/>
    <col min="87" max="87" width="14.625" style="70" customWidth="1"/>
    <col min="88" max="16384" width="9.125" style="70" customWidth="1"/>
  </cols>
  <sheetData>
    <row r="1" spans="2:86" ht="15.75">
      <c r="B1" s="54"/>
      <c r="C1" s="95"/>
      <c r="D1" s="95"/>
      <c r="E1" s="96"/>
      <c r="F1" s="95"/>
      <c r="G1" s="96"/>
      <c r="H1" s="209" t="s">
        <v>320</v>
      </c>
      <c r="I1" s="209"/>
      <c r="J1" s="209"/>
      <c r="K1" s="209"/>
      <c r="L1" s="97"/>
      <c r="M1" s="95"/>
      <c r="N1" s="95"/>
      <c r="O1" s="96"/>
      <c r="P1" s="97"/>
      <c r="Q1" s="95"/>
      <c r="R1" s="95"/>
      <c r="S1" s="96"/>
      <c r="T1" s="97"/>
      <c r="U1" s="95"/>
      <c r="V1" s="95"/>
      <c r="W1" s="96"/>
      <c r="X1" s="97"/>
      <c r="Y1" s="95"/>
      <c r="Z1" s="95"/>
      <c r="AA1" s="96"/>
      <c r="AB1" s="97"/>
      <c r="AC1" s="95"/>
      <c r="AD1" s="95"/>
      <c r="AE1" s="96"/>
      <c r="AF1" s="97"/>
      <c r="AG1" s="95"/>
      <c r="AH1" s="95"/>
      <c r="AI1" s="96"/>
      <c r="AJ1" s="97"/>
      <c r="AK1" s="95"/>
      <c r="AL1" s="95"/>
      <c r="AM1" s="96"/>
      <c r="AN1" s="97"/>
      <c r="AO1" s="95"/>
      <c r="AP1" s="95"/>
      <c r="AQ1" s="96"/>
      <c r="AR1" s="97"/>
      <c r="AS1" s="95"/>
      <c r="AT1" s="95"/>
      <c r="AU1" s="96"/>
      <c r="AV1" s="97"/>
      <c r="AW1" s="95"/>
      <c r="AX1" s="95"/>
      <c r="AY1" s="96"/>
      <c r="AZ1" s="97"/>
      <c r="BA1" s="95"/>
      <c r="BB1" s="96"/>
      <c r="BC1" s="97"/>
      <c r="BD1" s="95"/>
      <c r="BE1" s="95"/>
      <c r="BF1" s="96"/>
      <c r="BG1" s="97"/>
      <c r="BH1" s="95"/>
      <c r="BI1" s="95"/>
      <c r="BJ1" s="96"/>
      <c r="BK1" s="97"/>
      <c r="BL1" s="95"/>
      <c r="BM1" s="98"/>
      <c r="BN1" s="99"/>
      <c r="BO1" s="100"/>
      <c r="BP1" s="101"/>
      <c r="BQ1" s="96"/>
      <c r="BR1" s="97"/>
      <c r="BS1" s="95"/>
      <c r="BT1" s="95"/>
      <c r="BU1" s="96"/>
      <c r="BV1" s="97"/>
      <c r="BW1" s="96"/>
      <c r="BX1" s="97"/>
      <c r="BY1" s="95"/>
      <c r="BZ1" s="95"/>
      <c r="CA1" s="96"/>
      <c r="CB1" s="97"/>
      <c r="CC1" s="96"/>
      <c r="CD1" s="97"/>
      <c r="CE1" s="95"/>
      <c r="CF1" s="95"/>
      <c r="CG1" s="96"/>
      <c r="CH1" s="97"/>
    </row>
    <row r="2" spans="2:86" ht="15.75">
      <c r="B2" s="50"/>
      <c r="C2" s="102"/>
      <c r="D2" s="102"/>
      <c r="E2" s="96"/>
      <c r="F2" s="102"/>
      <c r="G2" s="96"/>
      <c r="H2" s="210" t="s">
        <v>406</v>
      </c>
      <c r="I2" s="210"/>
      <c r="J2" s="210"/>
      <c r="K2" s="210"/>
      <c r="L2" s="97"/>
      <c r="M2" s="102"/>
      <c r="N2" s="102"/>
      <c r="O2" s="96"/>
      <c r="P2" s="97"/>
      <c r="Q2" s="102"/>
      <c r="R2" s="102"/>
      <c r="S2" s="96"/>
      <c r="T2" s="97"/>
      <c r="U2" s="102"/>
      <c r="V2" s="102"/>
      <c r="W2" s="96"/>
      <c r="X2" s="97"/>
      <c r="Y2" s="102"/>
      <c r="Z2" s="102"/>
      <c r="AA2" s="96"/>
      <c r="AB2" s="97"/>
      <c r="AC2" s="102"/>
      <c r="AD2" s="102"/>
      <c r="AE2" s="96"/>
      <c r="AF2" s="97"/>
      <c r="AG2" s="102"/>
      <c r="AH2" s="102"/>
      <c r="AI2" s="96"/>
      <c r="AJ2" s="97"/>
      <c r="AK2" s="102"/>
      <c r="AL2" s="102"/>
      <c r="AM2" s="96"/>
      <c r="AN2" s="97"/>
      <c r="AO2" s="102"/>
      <c r="AP2" s="102"/>
      <c r="AQ2" s="96"/>
      <c r="AR2" s="97"/>
      <c r="AS2" s="102"/>
      <c r="AT2" s="102"/>
      <c r="AU2" s="96"/>
      <c r="AV2" s="97"/>
      <c r="AW2" s="102"/>
      <c r="AX2" s="102"/>
      <c r="AY2" s="96"/>
      <c r="AZ2" s="97"/>
      <c r="BA2" s="102"/>
      <c r="BB2" s="96"/>
      <c r="BC2" s="97"/>
      <c r="BD2" s="102"/>
      <c r="BE2" s="102"/>
      <c r="BF2" s="96"/>
      <c r="BG2" s="97"/>
      <c r="BH2" s="102"/>
      <c r="BI2" s="102"/>
      <c r="BJ2" s="96"/>
      <c r="BK2" s="97"/>
      <c r="BL2" s="102"/>
      <c r="BM2" s="98"/>
      <c r="BN2" s="100"/>
      <c r="BO2" s="100"/>
      <c r="BP2" s="101"/>
      <c r="BQ2" s="96"/>
      <c r="BR2" s="97"/>
      <c r="BS2" s="102"/>
      <c r="BT2" s="102"/>
      <c r="BU2" s="96"/>
      <c r="BV2" s="97"/>
      <c r="BW2" s="96"/>
      <c r="BX2" s="97"/>
      <c r="BY2" s="102"/>
      <c r="BZ2" s="102"/>
      <c r="CA2" s="96"/>
      <c r="CB2" s="97"/>
      <c r="CC2" s="96"/>
      <c r="CD2" s="97"/>
      <c r="CE2" s="102"/>
      <c r="CF2" s="102"/>
      <c r="CG2" s="96"/>
      <c r="CH2" s="97"/>
    </row>
    <row r="3" spans="2:86" ht="15.75">
      <c r="B3" s="50"/>
      <c r="C3" s="102"/>
      <c r="D3" s="102"/>
      <c r="E3" s="96"/>
      <c r="F3" s="102"/>
      <c r="G3" s="96"/>
      <c r="H3" s="210" t="s">
        <v>319</v>
      </c>
      <c r="I3" s="210"/>
      <c r="J3" s="210"/>
      <c r="K3" s="210"/>
      <c r="L3" s="97"/>
      <c r="M3" s="102"/>
      <c r="N3" s="102"/>
      <c r="O3" s="96"/>
      <c r="P3" s="97"/>
      <c r="Q3" s="102"/>
      <c r="R3" s="102"/>
      <c r="S3" s="96"/>
      <c r="T3" s="97"/>
      <c r="U3" s="102"/>
      <c r="V3" s="102"/>
      <c r="W3" s="96"/>
      <c r="X3" s="97"/>
      <c r="Y3" s="102"/>
      <c r="Z3" s="102"/>
      <c r="AA3" s="96"/>
      <c r="AB3" s="97"/>
      <c r="AC3" s="102"/>
      <c r="AD3" s="102"/>
      <c r="AE3" s="96"/>
      <c r="AF3" s="97"/>
      <c r="AG3" s="102"/>
      <c r="AH3" s="102"/>
      <c r="AI3" s="96"/>
      <c r="AJ3" s="97"/>
      <c r="AK3" s="102"/>
      <c r="AL3" s="102"/>
      <c r="AM3" s="96"/>
      <c r="AN3" s="97"/>
      <c r="AO3" s="102"/>
      <c r="AP3" s="102"/>
      <c r="AQ3" s="96"/>
      <c r="AR3" s="97"/>
      <c r="AS3" s="102"/>
      <c r="AT3" s="102"/>
      <c r="AU3" s="96"/>
      <c r="AV3" s="97"/>
      <c r="AW3" s="102"/>
      <c r="AX3" s="102"/>
      <c r="AY3" s="96"/>
      <c r="AZ3" s="97"/>
      <c r="BA3" s="102"/>
      <c r="BB3" s="96"/>
      <c r="BC3" s="97"/>
      <c r="BD3" s="102"/>
      <c r="BE3" s="102"/>
      <c r="BF3" s="96"/>
      <c r="BG3" s="97"/>
      <c r="BH3" s="102"/>
      <c r="BI3" s="102"/>
      <c r="BJ3" s="96"/>
      <c r="BK3" s="97"/>
      <c r="BL3" s="102"/>
      <c r="BM3" s="102"/>
      <c r="BN3" s="100"/>
      <c r="BO3" s="100"/>
      <c r="BP3" s="101"/>
      <c r="BQ3" s="96"/>
      <c r="BR3" s="97"/>
      <c r="BS3" s="102"/>
      <c r="BT3" s="102"/>
      <c r="BU3" s="96"/>
      <c r="BV3" s="97"/>
      <c r="BW3" s="96"/>
      <c r="BX3" s="97"/>
      <c r="BY3" s="102"/>
      <c r="BZ3" s="102"/>
      <c r="CA3" s="96"/>
      <c r="CB3" s="97"/>
      <c r="CC3" s="96"/>
      <c r="CD3" s="97"/>
      <c r="CE3" s="102"/>
      <c r="CF3" s="102"/>
      <c r="CG3" s="96"/>
      <c r="CH3" s="97"/>
    </row>
    <row r="4" spans="1:84" ht="14.25" customHeight="1">
      <c r="A4" s="71"/>
      <c r="B4" s="28"/>
      <c r="C4" s="103"/>
      <c r="D4" s="103"/>
      <c r="F4" s="103"/>
      <c r="I4" s="103"/>
      <c r="J4" s="103"/>
      <c r="M4" s="103"/>
      <c r="N4" s="103"/>
      <c r="Q4" s="103"/>
      <c r="R4" s="103"/>
      <c r="U4" s="103"/>
      <c r="V4" s="103"/>
      <c r="Y4" s="103"/>
      <c r="Z4" s="103"/>
      <c r="AC4" s="103"/>
      <c r="AD4" s="103"/>
      <c r="AG4" s="103"/>
      <c r="AH4" s="103"/>
      <c r="AK4" s="103"/>
      <c r="AL4" s="103"/>
      <c r="AO4" s="103"/>
      <c r="AP4" s="103"/>
      <c r="AS4" s="103"/>
      <c r="AT4" s="103"/>
      <c r="AW4" s="103"/>
      <c r="AX4" s="103"/>
      <c r="BA4" s="103"/>
      <c r="BD4" s="103"/>
      <c r="BE4" s="103"/>
      <c r="BH4" s="103"/>
      <c r="BI4" s="103"/>
      <c r="BL4" s="103"/>
      <c r="BM4" s="103"/>
      <c r="BN4" s="105"/>
      <c r="BO4" s="100"/>
      <c r="BP4" s="101"/>
      <c r="BS4" s="103"/>
      <c r="BT4" s="103"/>
      <c r="BY4" s="103"/>
      <c r="BZ4" s="103"/>
      <c r="CE4" s="103"/>
      <c r="CF4" s="103"/>
    </row>
    <row r="5" spans="1:86" s="72" customFormat="1" ht="47.25" customHeight="1">
      <c r="A5" s="208" t="s">
        <v>312</v>
      </c>
      <c r="B5" s="208"/>
      <c r="C5" s="124"/>
      <c r="D5" s="124"/>
      <c r="E5" s="124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</row>
    <row r="6" spans="1:2" ht="18.75" customHeight="1">
      <c r="A6" s="206" t="s">
        <v>321</v>
      </c>
      <c r="B6" s="207"/>
    </row>
    <row r="7" spans="1:86" s="74" customFormat="1" ht="36" customHeight="1">
      <c r="A7" s="90" t="s">
        <v>407</v>
      </c>
      <c r="B7" s="90" t="s">
        <v>290</v>
      </c>
      <c r="C7" s="107" t="s">
        <v>322</v>
      </c>
      <c r="D7" s="107" t="s">
        <v>323</v>
      </c>
      <c r="E7" s="107" t="s">
        <v>324</v>
      </c>
      <c r="F7" s="107" t="s">
        <v>325</v>
      </c>
      <c r="G7" s="107" t="s">
        <v>326</v>
      </c>
      <c r="H7" s="107" t="s">
        <v>327</v>
      </c>
      <c r="I7" s="107" t="s">
        <v>328</v>
      </c>
      <c r="J7" s="107" t="s">
        <v>329</v>
      </c>
      <c r="K7" s="107" t="s">
        <v>330</v>
      </c>
      <c r="L7" s="107" t="s">
        <v>331</v>
      </c>
      <c r="M7" s="107" t="s">
        <v>332</v>
      </c>
      <c r="N7" s="107" t="s">
        <v>333</v>
      </c>
      <c r="O7" s="107" t="s">
        <v>334</v>
      </c>
      <c r="P7" s="107" t="s">
        <v>335</v>
      </c>
      <c r="Q7" s="107" t="s">
        <v>336</v>
      </c>
      <c r="R7" s="107" t="s">
        <v>337</v>
      </c>
      <c r="S7" s="107" t="s">
        <v>338</v>
      </c>
      <c r="T7" s="107" t="s">
        <v>339</v>
      </c>
      <c r="U7" s="107" t="s">
        <v>340</v>
      </c>
      <c r="V7" s="107" t="s">
        <v>341</v>
      </c>
      <c r="W7" s="107" t="s">
        <v>342</v>
      </c>
      <c r="X7" s="107" t="s">
        <v>343</v>
      </c>
      <c r="Y7" s="107" t="s">
        <v>344</v>
      </c>
      <c r="Z7" s="107" t="s">
        <v>345</v>
      </c>
      <c r="AA7" s="107" t="s">
        <v>346</v>
      </c>
      <c r="AB7" s="107" t="s">
        <v>347</v>
      </c>
      <c r="AC7" s="107" t="s">
        <v>348</v>
      </c>
      <c r="AD7" s="107" t="s">
        <v>349</v>
      </c>
      <c r="AE7" s="107" t="s">
        <v>350</v>
      </c>
      <c r="AF7" s="107" t="s">
        <v>351</v>
      </c>
      <c r="AG7" s="107" t="s">
        <v>352</v>
      </c>
      <c r="AH7" s="107" t="s">
        <v>353</v>
      </c>
      <c r="AI7" s="107" t="s">
        <v>354</v>
      </c>
      <c r="AJ7" s="107" t="s">
        <v>355</v>
      </c>
      <c r="AK7" s="107" t="s">
        <v>356</v>
      </c>
      <c r="AL7" s="107" t="s">
        <v>357</v>
      </c>
      <c r="AM7" s="107" t="s">
        <v>358</v>
      </c>
      <c r="AN7" s="107" t="s">
        <v>359</v>
      </c>
      <c r="AO7" s="107" t="s">
        <v>360</v>
      </c>
      <c r="AP7" s="107" t="s">
        <v>361</v>
      </c>
      <c r="AQ7" s="107" t="s">
        <v>362</v>
      </c>
      <c r="AR7" s="107" t="s">
        <v>363</v>
      </c>
      <c r="AS7" s="107" t="s">
        <v>364</v>
      </c>
      <c r="AT7" s="107" t="s">
        <v>365</v>
      </c>
      <c r="AU7" s="107" t="s">
        <v>366</v>
      </c>
      <c r="AV7" s="107" t="s">
        <v>367</v>
      </c>
      <c r="AW7" s="107" t="s">
        <v>368</v>
      </c>
      <c r="AX7" s="107" t="s">
        <v>369</v>
      </c>
      <c r="AY7" s="107" t="s">
        <v>370</v>
      </c>
      <c r="AZ7" s="107" t="s">
        <v>371</v>
      </c>
      <c r="BA7" s="107" t="s">
        <v>372</v>
      </c>
      <c r="BB7" s="107" t="s">
        <v>373</v>
      </c>
      <c r="BC7" s="107" t="s">
        <v>374</v>
      </c>
      <c r="BD7" s="107" t="s">
        <v>375</v>
      </c>
      <c r="BE7" s="107" t="s">
        <v>376</v>
      </c>
      <c r="BF7" s="107" t="s">
        <v>377</v>
      </c>
      <c r="BG7" s="107" t="s">
        <v>378</v>
      </c>
      <c r="BH7" s="107" t="s">
        <v>379</v>
      </c>
      <c r="BI7" s="107" t="s">
        <v>380</v>
      </c>
      <c r="BJ7" s="107" t="s">
        <v>381</v>
      </c>
      <c r="BK7" s="107" t="s">
        <v>382</v>
      </c>
      <c r="BL7" s="107" t="s">
        <v>383</v>
      </c>
      <c r="BM7" s="107" t="s">
        <v>384</v>
      </c>
      <c r="BN7" s="107" t="s">
        <v>385</v>
      </c>
      <c r="BO7" s="107" t="s">
        <v>386</v>
      </c>
      <c r="BP7" s="107" t="s">
        <v>387</v>
      </c>
      <c r="BQ7" s="107" t="s">
        <v>388</v>
      </c>
      <c r="BR7" s="107" t="s">
        <v>389</v>
      </c>
      <c r="BS7" s="107" t="s">
        <v>390</v>
      </c>
      <c r="BT7" s="107" t="s">
        <v>391</v>
      </c>
      <c r="BU7" s="107" t="s">
        <v>392</v>
      </c>
      <c r="BV7" s="107" t="s">
        <v>393</v>
      </c>
      <c r="BW7" s="107" t="s">
        <v>394</v>
      </c>
      <c r="BX7" s="107" t="s">
        <v>395</v>
      </c>
      <c r="BY7" s="107" t="s">
        <v>396</v>
      </c>
      <c r="BZ7" s="107" t="s">
        <v>397</v>
      </c>
      <c r="CA7" s="107" t="s">
        <v>398</v>
      </c>
      <c r="CB7" s="107" t="s">
        <v>399</v>
      </c>
      <c r="CC7" s="107" t="s">
        <v>400</v>
      </c>
      <c r="CD7" s="107" t="s">
        <v>401</v>
      </c>
      <c r="CE7" s="107" t="s">
        <v>402</v>
      </c>
      <c r="CF7" s="107" t="s">
        <v>403</v>
      </c>
      <c r="CG7" s="107" t="s">
        <v>404</v>
      </c>
      <c r="CH7" s="107" t="s">
        <v>405</v>
      </c>
    </row>
    <row r="8" spans="1:86" ht="14.25" customHeight="1">
      <c r="A8" s="3"/>
      <c r="B8" s="3"/>
      <c r="C8" s="87">
        <v>1</v>
      </c>
      <c r="D8" s="87">
        <v>2</v>
      </c>
      <c r="E8" s="87">
        <v>3</v>
      </c>
      <c r="F8" s="87">
        <v>4</v>
      </c>
      <c r="G8" s="87">
        <v>5</v>
      </c>
      <c r="H8" s="87">
        <v>6</v>
      </c>
      <c r="I8" s="87">
        <v>7</v>
      </c>
      <c r="J8" s="87">
        <v>8</v>
      </c>
      <c r="K8" s="87">
        <v>9</v>
      </c>
      <c r="L8" s="87">
        <v>10</v>
      </c>
      <c r="M8" s="87">
        <v>11</v>
      </c>
      <c r="N8" s="87">
        <v>12</v>
      </c>
      <c r="O8" s="87">
        <v>13</v>
      </c>
      <c r="P8" s="87">
        <v>14</v>
      </c>
      <c r="Q8" s="87">
        <v>15</v>
      </c>
      <c r="R8" s="87">
        <v>16</v>
      </c>
      <c r="S8" s="87">
        <v>17</v>
      </c>
      <c r="T8" s="87">
        <v>18</v>
      </c>
      <c r="U8" s="87">
        <v>19</v>
      </c>
      <c r="V8" s="87">
        <v>20</v>
      </c>
      <c r="W8" s="87">
        <v>21</v>
      </c>
      <c r="X8" s="87">
        <v>22</v>
      </c>
      <c r="Y8" s="87">
        <v>23</v>
      </c>
      <c r="Z8" s="87">
        <v>24</v>
      </c>
      <c r="AA8" s="87">
        <v>25</v>
      </c>
      <c r="AB8" s="87">
        <v>26</v>
      </c>
      <c r="AC8" s="87">
        <v>27</v>
      </c>
      <c r="AD8" s="87">
        <v>28</v>
      </c>
      <c r="AE8" s="87">
        <v>29</v>
      </c>
      <c r="AF8" s="87">
        <v>30</v>
      </c>
      <c r="AG8" s="87">
        <v>31</v>
      </c>
      <c r="AH8" s="87">
        <v>32</v>
      </c>
      <c r="AI8" s="87">
        <v>33</v>
      </c>
      <c r="AJ8" s="87">
        <v>34</v>
      </c>
      <c r="AK8" s="87">
        <v>35</v>
      </c>
      <c r="AL8" s="87">
        <v>36</v>
      </c>
      <c r="AM8" s="87">
        <v>37</v>
      </c>
      <c r="AN8" s="87">
        <v>38</v>
      </c>
      <c r="AO8" s="87">
        <v>39</v>
      </c>
      <c r="AP8" s="87">
        <v>40</v>
      </c>
      <c r="AQ8" s="87">
        <v>41</v>
      </c>
      <c r="AR8" s="87">
        <v>42</v>
      </c>
      <c r="AS8" s="87">
        <v>43</v>
      </c>
      <c r="AT8" s="87">
        <v>44</v>
      </c>
      <c r="AU8" s="87">
        <v>45</v>
      </c>
      <c r="AV8" s="87">
        <v>46</v>
      </c>
      <c r="AW8" s="87">
        <v>47</v>
      </c>
      <c r="AX8" s="87">
        <v>48</v>
      </c>
      <c r="AY8" s="87">
        <v>49</v>
      </c>
      <c r="AZ8" s="87">
        <v>50</v>
      </c>
      <c r="BA8" s="87">
        <v>51</v>
      </c>
      <c r="BB8" s="87">
        <v>52</v>
      </c>
      <c r="BC8" s="87">
        <v>53</v>
      </c>
      <c r="BD8" s="87">
        <v>54</v>
      </c>
      <c r="BE8" s="87">
        <v>55</v>
      </c>
      <c r="BF8" s="87">
        <v>56</v>
      </c>
      <c r="BG8" s="87">
        <v>57</v>
      </c>
      <c r="BH8" s="87">
        <v>58</v>
      </c>
      <c r="BI8" s="87">
        <v>59</v>
      </c>
      <c r="BJ8" s="87">
        <v>60</v>
      </c>
      <c r="BK8" s="87">
        <v>61</v>
      </c>
      <c r="BL8" s="87">
        <v>62</v>
      </c>
      <c r="BM8" s="87">
        <v>63</v>
      </c>
      <c r="BN8" s="87">
        <v>64</v>
      </c>
      <c r="BO8" s="87">
        <v>65</v>
      </c>
      <c r="BP8" s="87">
        <v>66</v>
      </c>
      <c r="BQ8" s="87">
        <v>67</v>
      </c>
      <c r="BR8" s="87">
        <v>68</v>
      </c>
      <c r="BS8" s="87">
        <v>69</v>
      </c>
      <c r="BT8" s="87">
        <v>70</v>
      </c>
      <c r="BU8" s="87">
        <v>71</v>
      </c>
      <c r="BV8" s="87">
        <v>72</v>
      </c>
      <c r="BW8" s="87">
        <v>73</v>
      </c>
      <c r="BX8" s="87">
        <v>74</v>
      </c>
      <c r="BY8" s="87">
        <v>75</v>
      </c>
      <c r="BZ8" s="87">
        <v>76</v>
      </c>
      <c r="CA8" s="87">
        <v>77</v>
      </c>
      <c r="CB8" s="87">
        <v>78</v>
      </c>
      <c r="CC8" s="87">
        <v>79</v>
      </c>
      <c r="CD8" s="87">
        <v>80</v>
      </c>
      <c r="CE8" s="87">
        <v>81</v>
      </c>
      <c r="CF8" s="87">
        <v>82</v>
      </c>
      <c r="CG8" s="87">
        <v>83</v>
      </c>
      <c r="CH8" s="87">
        <v>84</v>
      </c>
    </row>
    <row r="9" spans="1:86" ht="14.25" customHeight="1">
      <c r="A9" s="3"/>
      <c r="B9" s="3" t="s">
        <v>303</v>
      </c>
      <c r="C9" s="75">
        <v>525.2</v>
      </c>
      <c r="D9" s="75">
        <v>531.1</v>
      </c>
      <c r="E9" s="75">
        <v>514.1</v>
      </c>
      <c r="F9" s="75">
        <v>705.1</v>
      </c>
      <c r="G9" s="75">
        <v>456.8</v>
      </c>
      <c r="H9" s="75">
        <v>473.1</v>
      </c>
      <c r="I9" s="75">
        <v>533.3</v>
      </c>
      <c r="J9" s="75">
        <v>516.3</v>
      </c>
      <c r="K9" s="75">
        <v>720.3</v>
      </c>
      <c r="L9" s="75">
        <v>506.8</v>
      </c>
      <c r="M9" s="75">
        <v>512</v>
      </c>
      <c r="N9" s="75">
        <v>598.2</v>
      </c>
      <c r="O9" s="75">
        <v>198.5</v>
      </c>
      <c r="P9" s="75">
        <v>201.3</v>
      </c>
      <c r="Q9" s="75">
        <v>726.2</v>
      </c>
      <c r="R9" s="75">
        <v>719.2</v>
      </c>
      <c r="S9" s="75">
        <v>343.7</v>
      </c>
      <c r="T9" s="75">
        <v>549.3</v>
      </c>
      <c r="U9" s="75">
        <v>550.8</v>
      </c>
      <c r="V9" s="75">
        <v>513.5</v>
      </c>
      <c r="W9" s="75">
        <v>198.6</v>
      </c>
      <c r="X9" s="75">
        <v>518.1</v>
      </c>
      <c r="Y9" s="75">
        <v>717.6</v>
      </c>
      <c r="Z9" s="75">
        <v>516.9</v>
      </c>
      <c r="AA9" s="75">
        <v>520.6</v>
      </c>
      <c r="AB9" s="75">
        <v>517.7</v>
      </c>
      <c r="AC9" s="75">
        <v>518.8</v>
      </c>
      <c r="AD9" s="75">
        <v>555.2</v>
      </c>
      <c r="AE9" s="75">
        <v>415.1</v>
      </c>
      <c r="AF9" s="75">
        <v>724.2</v>
      </c>
      <c r="AG9" s="75">
        <v>722</v>
      </c>
      <c r="AH9" s="75">
        <v>709.1</v>
      </c>
      <c r="AI9" s="75">
        <v>200.7</v>
      </c>
      <c r="AJ9" s="75">
        <v>193</v>
      </c>
      <c r="AK9" s="75">
        <v>394.4</v>
      </c>
      <c r="AL9" s="75">
        <v>414</v>
      </c>
      <c r="AM9" s="75">
        <v>529.2</v>
      </c>
      <c r="AN9" s="75">
        <v>541.6</v>
      </c>
      <c r="AO9" s="75">
        <v>1159.1</v>
      </c>
      <c r="AP9" s="75">
        <v>1027.5</v>
      </c>
      <c r="AQ9" s="75">
        <v>1057.6</v>
      </c>
      <c r="AR9" s="75">
        <v>664.2</v>
      </c>
      <c r="AS9" s="75">
        <v>550.8</v>
      </c>
      <c r="AT9" s="75">
        <v>543.5</v>
      </c>
      <c r="AU9" s="75">
        <v>533.2</v>
      </c>
      <c r="AV9" s="75">
        <v>618</v>
      </c>
      <c r="AW9" s="75">
        <v>449.6</v>
      </c>
      <c r="AX9" s="75">
        <v>601.2</v>
      </c>
      <c r="AY9" s="75">
        <v>807.4</v>
      </c>
      <c r="AZ9" s="75">
        <v>217.1</v>
      </c>
      <c r="BA9" s="75">
        <v>508.6</v>
      </c>
      <c r="BB9" s="75">
        <v>503.2</v>
      </c>
      <c r="BC9" s="75">
        <v>569.8</v>
      </c>
      <c r="BD9" s="75">
        <v>535.9</v>
      </c>
      <c r="BE9" s="75">
        <v>447</v>
      </c>
      <c r="BF9" s="75">
        <v>549.1</v>
      </c>
      <c r="BG9" s="75">
        <v>533</v>
      </c>
      <c r="BH9" s="75">
        <v>257.6</v>
      </c>
      <c r="BI9" s="75">
        <v>553.1</v>
      </c>
      <c r="BJ9" s="75">
        <v>737.6</v>
      </c>
      <c r="BK9" s="75">
        <v>542.9</v>
      </c>
      <c r="BL9" s="75">
        <v>515.2</v>
      </c>
      <c r="BM9" s="75">
        <v>519.5</v>
      </c>
      <c r="BN9" s="75">
        <v>516.9</v>
      </c>
      <c r="BO9" s="75">
        <v>529.2</v>
      </c>
      <c r="BP9" s="75">
        <v>414.8</v>
      </c>
      <c r="BQ9" s="75">
        <v>684.4</v>
      </c>
      <c r="BR9" s="75">
        <v>208.7</v>
      </c>
      <c r="BS9" s="75">
        <v>199.2</v>
      </c>
      <c r="BT9" s="75">
        <v>171.7</v>
      </c>
      <c r="BU9" s="75">
        <v>418.5</v>
      </c>
      <c r="BV9" s="75">
        <v>732.7</v>
      </c>
      <c r="BW9" s="75">
        <v>720.9</v>
      </c>
      <c r="BX9" s="75">
        <v>305.2</v>
      </c>
      <c r="BY9" s="75">
        <v>606</v>
      </c>
      <c r="BZ9" s="75">
        <v>602.4</v>
      </c>
      <c r="CA9" s="75">
        <v>587.3</v>
      </c>
      <c r="CB9" s="75">
        <v>591.1</v>
      </c>
      <c r="CC9" s="75">
        <v>535.5</v>
      </c>
      <c r="CD9" s="75">
        <v>584.5</v>
      </c>
      <c r="CE9" s="75">
        <v>531.4</v>
      </c>
      <c r="CF9" s="75">
        <v>548.6</v>
      </c>
      <c r="CG9" s="75">
        <v>540.2</v>
      </c>
      <c r="CH9" s="75">
        <v>356.5</v>
      </c>
    </row>
    <row r="10" spans="1:86" ht="14.25" customHeight="1" thickBot="1">
      <c r="A10" s="3"/>
      <c r="B10" s="76" t="s">
        <v>304</v>
      </c>
      <c r="C10" s="75">
        <v>525.2</v>
      </c>
      <c r="D10" s="75">
        <v>531.1</v>
      </c>
      <c r="E10" s="75">
        <v>514.1</v>
      </c>
      <c r="F10" s="75">
        <v>705.1</v>
      </c>
      <c r="G10" s="75">
        <v>456.8</v>
      </c>
      <c r="H10" s="75">
        <v>473.1</v>
      </c>
      <c r="I10" s="75">
        <v>533.3</v>
      </c>
      <c r="J10" s="75">
        <v>516.3</v>
      </c>
      <c r="K10" s="75">
        <v>720.3</v>
      </c>
      <c r="L10" s="75">
        <v>506.8</v>
      </c>
      <c r="M10" s="75">
        <v>512</v>
      </c>
      <c r="N10" s="75">
        <v>598.2</v>
      </c>
      <c r="O10" s="75">
        <v>198.5</v>
      </c>
      <c r="P10" s="75">
        <v>201.3</v>
      </c>
      <c r="Q10" s="75">
        <v>726.2</v>
      </c>
      <c r="R10" s="75">
        <v>719.2</v>
      </c>
      <c r="S10" s="75">
        <v>343.7</v>
      </c>
      <c r="T10" s="75">
        <v>549.3</v>
      </c>
      <c r="U10" s="75">
        <v>550.8</v>
      </c>
      <c r="V10" s="75">
        <v>513.5</v>
      </c>
      <c r="W10" s="75">
        <v>198.6</v>
      </c>
      <c r="X10" s="75">
        <v>518.1</v>
      </c>
      <c r="Y10" s="75">
        <v>717.6</v>
      </c>
      <c r="Z10" s="75">
        <v>516.9</v>
      </c>
      <c r="AA10" s="75">
        <v>520.6</v>
      </c>
      <c r="AB10" s="75">
        <v>517.7</v>
      </c>
      <c r="AC10" s="75">
        <v>518.8</v>
      </c>
      <c r="AD10" s="75">
        <v>555.2</v>
      </c>
      <c r="AE10" s="75">
        <v>415.1</v>
      </c>
      <c r="AF10" s="75">
        <v>724.2</v>
      </c>
      <c r="AG10" s="75">
        <v>722</v>
      </c>
      <c r="AH10" s="75">
        <v>709.1</v>
      </c>
      <c r="AI10" s="75">
        <v>200.7</v>
      </c>
      <c r="AJ10" s="75">
        <v>193</v>
      </c>
      <c r="AK10" s="75">
        <v>394.4</v>
      </c>
      <c r="AL10" s="75">
        <v>414</v>
      </c>
      <c r="AM10" s="75">
        <v>529.2</v>
      </c>
      <c r="AN10" s="75">
        <v>541.6</v>
      </c>
      <c r="AO10" s="75">
        <v>1159.1</v>
      </c>
      <c r="AP10" s="75">
        <v>1027.5</v>
      </c>
      <c r="AQ10" s="75">
        <v>1057.6</v>
      </c>
      <c r="AR10" s="75">
        <v>664.2</v>
      </c>
      <c r="AS10" s="75">
        <v>550.8</v>
      </c>
      <c r="AT10" s="75">
        <v>543.5</v>
      </c>
      <c r="AU10" s="75">
        <v>533.2</v>
      </c>
      <c r="AV10" s="75">
        <v>618</v>
      </c>
      <c r="AW10" s="75">
        <v>449.6</v>
      </c>
      <c r="AX10" s="75">
        <v>601.2</v>
      </c>
      <c r="AY10" s="75">
        <v>807.4</v>
      </c>
      <c r="AZ10" s="75">
        <v>217.1</v>
      </c>
      <c r="BA10" s="75">
        <v>508.6</v>
      </c>
      <c r="BB10" s="75">
        <v>503.2</v>
      </c>
      <c r="BC10" s="75">
        <v>569.8</v>
      </c>
      <c r="BD10" s="75">
        <v>535.9</v>
      </c>
      <c r="BE10" s="75">
        <v>447</v>
      </c>
      <c r="BF10" s="75">
        <v>549.1</v>
      </c>
      <c r="BG10" s="75">
        <v>533</v>
      </c>
      <c r="BH10" s="75">
        <v>257.6</v>
      </c>
      <c r="BI10" s="75">
        <v>553.1</v>
      </c>
      <c r="BJ10" s="75">
        <v>737.6</v>
      </c>
      <c r="BK10" s="75">
        <v>542.9</v>
      </c>
      <c r="BL10" s="75">
        <v>515.2</v>
      </c>
      <c r="BM10" s="75">
        <v>519.5</v>
      </c>
      <c r="BN10" s="75">
        <v>516.9</v>
      </c>
      <c r="BO10" s="75">
        <v>529.2</v>
      </c>
      <c r="BP10" s="75">
        <v>414.8</v>
      </c>
      <c r="BQ10" s="75">
        <v>684.4</v>
      </c>
      <c r="BR10" s="75">
        <v>208.7</v>
      </c>
      <c r="BS10" s="75">
        <v>199.2</v>
      </c>
      <c r="BT10" s="75">
        <v>171.7</v>
      </c>
      <c r="BU10" s="75">
        <v>418.5</v>
      </c>
      <c r="BV10" s="75">
        <v>732.7</v>
      </c>
      <c r="BW10" s="75">
        <v>720.9</v>
      </c>
      <c r="BX10" s="75">
        <v>305.2</v>
      </c>
      <c r="BY10" s="75">
        <v>606</v>
      </c>
      <c r="BZ10" s="75">
        <v>602.4</v>
      </c>
      <c r="CA10" s="75">
        <v>587.3</v>
      </c>
      <c r="CB10" s="75">
        <v>591.1</v>
      </c>
      <c r="CC10" s="75">
        <v>535.5</v>
      </c>
      <c r="CD10" s="75">
        <v>584.5</v>
      </c>
      <c r="CE10" s="75">
        <v>531.4</v>
      </c>
      <c r="CF10" s="75">
        <v>548.6</v>
      </c>
      <c r="CG10" s="75">
        <v>540.2</v>
      </c>
      <c r="CH10" s="75">
        <v>356.5</v>
      </c>
    </row>
    <row r="11" spans="1:86" ht="13.5" thickTop="1">
      <c r="A11" s="203" t="s">
        <v>280</v>
      </c>
      <c r="B11" s="77" t="s">
        <v>276</v>
      </c>
      <c r="C11" s="108">
        <f>C10*45%/100</f>
        <v>2.3634000000000004</v>
      </c>
      <c r="D11" s="108">
        <f>D10*45%/100</f>
        <v>2.3899500000000002</v>
      </c>
      <c r="E11" s="108">
        <f>E10*45%/100</f>
        <v>2.3134500000000005</v>
      </c>
      <c r="F11" s="108">
        <f>F10*30%/100</f>
        <v>2.1153</v>
      </c>
      <c r="G11" s="108">
        <f>G10*45%/100</f>
        <v>2.0556</v>
      </c>
      <c r="H11" s="108">
        <f>H10*45%/100</f>
        <v>2.12895</v>
      </c>
      <c r="I11" s="109">
        <f>I10*10%/100</f>
        <v>0.5333</v>
      </c>
      <c r="J11" s="108">
        <f>J10*30%/100</f>
        <v>1.5489</v>
      </c>
      <c r="K11" s="108">
        <f>K10*45%/100</f>
        <v>3.2413499999999997</v>
      </c>
      <c r="L11" s="108">
        <f>L10*45%/100</f>
        <v>2.2806</v>
      </c>
      <c r="M11" s="109">
        <f>M10*10%/100</f>
        <v>0.512</v>
      </c>
      <c r="N11" s="108">
        <f>N10*30%/100</f>
        <v>1.7946</v>
      </c>
      <c r="O11" s="108">
        <f>O10*45%/100</f>
        <v>0.89325</v>
      </c>
      <c r="P11" s="108">
        <f>P10*45%/100</f>
        <v>0.90585</v>
      </c>
      <c r="Q11" s="109">
        <f>Q10*10%/100</f>
        <v>0.7262000000000001</v>
      </c>
      <c r="R11" s="108">
        <f>R10*30%/100</f>
        <v>2.1576000000000004</v>
      </c>
      <c r="S11" s="108">
        <f>S10*45%/100</f>
        <v>1.5466499999999999</v>
      </c>
      <c r="T11" s="108">
        <f>T10*45%/100</f>
        <v>2.47185</v>
      </c>
      <c r="U11" s="109">
        <f>U10*10%/100</f>
        <v>0.5508</v>
      </c>
      <c r="V11" s="108">
        <f>V10*30%/100</f>
        <v>1.5404999999999998</v>
      </c>
      <c r="W11" s="108">
        <f>W10*45%/100</f>
        <v>0.8937</v>
      </c>
      <c r="X11" s="108">
        <f>X10*45%/100</f>
        <v>2.3314500000000002</v>
      </c>
      <c r="Y11" s="109">
        <f>Y10*10%/100</f>
        <v>0.7176</v>
      </c>
      <c r="Z11" s="108">
        <f>Z10*30%/100</f>
        <v>1.5507</v>
      </c>
      <c r="AA11" s="108">
        <f>AA10*45%/100</f>
        <v>2.3427000000000002</v>
      </c>
      <c r="AB11" s="108">
        <f>AB10*45%/100</f>
        <v>2.3296500000000004</v>
      </c>
      <c r="AC11" s="109">
        <f>AC10*10%/100</f>
        <v>0.5187999999999999</v>
      </c>
      <c r="AD11" s="108">
        <f>AD10*30%/100</f>
        <v>1.6656</v>
      </c>
      <c r="AE11" s="108">
        <f>AE10*45%/100</f>
        <v>1.8679500000000002</v>
      </c>
      <c r="AF11" s="108">
        <f>AF10*45%/100</f>
        <v>3.2589000000000006</v>
      </c>
      <c r="AG11" s="109">
        <f>AG10*10%/100</f>
        <v>0.722</v>
      </c>
      <c r="AH11" s="108">
        <f>AH10*30%/100</f>
        <v>2.1273</v>
      </c>
      <c r="AI11" s="108">
        <f>AI10*45%/100</f>
        <v>0.90315</v>
      </c>
      <c r="AJ11" s="108">
        <f>AJ10*45%/100</f>
        <v>0.8685</v>
      </c>
      <c r="AK11" s="109">
        <f>AK10*10%/100</f>
        <v>0.3944</v>
      </c>
      <c r="AL11" s="108">
        <f>AL10*30%/100</f>
        <v>1.242</v>
      </c>
      <c r="AM11" s="108">
        <f>AM10*45%/100</f>
        <v>2.3814</v>
      </c>
      <c r="AN11" s="108">
        <f>AN10*45%/100</f>
        <v>2.4372000000000003</v>
      </c>
      <c r="AO11" s="109">
        <f>AO10*10%/100</f>
        <v>1.1591</v>
      </c>
      <c r="AP11" s="108">
        <f>AP10*30%/100</f>
        <v>3.0825</v>
      </c>
      <c r="AQ11" s="108">
        <f>AQ10*45%/100</f>
        <v>4.7592</v>
      </c>
      <c r="AR11" s="108">
        <f>AR10*45%/100</f>
        <v>2.9889000000000006</v>
      </c>
      <c r="AS11" s="109">
        <f>AS10*10%/100</f>
        <v>0.5508</v>
      </c>
      <c r="AT11" s="108">
        <f>AT10*30%/100</f>
        <v>1.6304999999999998</v>
      </c>
      <c r="AU11" s="108">
        <f>AU10*45%/100</f>
        <v>2.3994000000000004</v>
      </c>
      <c r="AV11" s="108">
        <f>AV10*45%/100</f>
        <v>2.781</v>
      </c>
      <c r="AW11" s="109">
        <f>AW10*45%/100</f>
        <v>2.0232</v>
      </c>
      <c r="AX11" s="108">
        <f>AX10*30%/100</f>
        <v>1.8036</v>
      </c>
      <c r="AY11" s="108">
        <f>AY10*45%/100</f>
        <v>3.6332999999999998</v>
      </c>
      <c r="AZ11" s="108">
        <f>AZ10*45%/100</f>
        <v>0.97695</v>
      </c>
      <c r="BA11" s="108">
        <f>BA10*30%/100</f>
        <v>1.5258</v>
      </c>
      <c r="BB11" s="108">
        <f>BB10*45%/100</f>
        <v>2.2644</v>
      </c>
      <c r="BC11" s="108">
        <f>BC10*45%/100</f>
        <v>2.5641</v>
      </c>
      <c r="BD11" s="109">
        <f>BD10*10%/100</f>
        <v>0.5359</v>
      </c>
      <c r="BE11" s="108">
        <f>BE10*30%/100</f>
        <v>1.341</v>
      </c>
      <c r="BF11" s="108">
        <f>BF10*45%/100</f>
        <v>2.47095</v>
      </c>
      <c r="BG11" s="108">
        <f>BG10*45%/100</f>
        <v>2.3985</v>
      </c>
      <c r="BH11" s="109">
        <f>BH10*10%/100</f>
        <v>0.25760000000000005</v>
      </c>
      <c r="BI11" s="108">
        <f>BI10*30%/100</f>
        <v>1.6593</v>
      </c>
      <c r="BJ11" s="108">
        <f>BJ10*45%/100</f>
        <v>3.3192000000000004</v>
      </c>
      <c r="BK11" s="108">
        <f>BK10*45%/100</f>
        <v>2.44305</v>
      </c>
      <c r="BL11" s="109">
        <f>BL10*10%/100</f>
        <v>0.5152000000000001</v>
      </c>
      <c r="BM11" s="108">
        <f>BM10*30%/100</f>
        <v>1.5585</v>
      </c>
      <c r="BN11" s="108">
        <f>BN10*45%/100</f>
        <v>2.32605</v>
      </c>
      <c r="BO11" s="108">
        <f>BO10*45%/100</f>
        <v>2.3814</v>
      </c>
      <c r="BP11" s="108">
        <f>BP10*30%/100</f>
        <v>1.2444</v>
      </c>
      <c r="BQ11" s="108">
        <f>BQ10*45%/100</f>
        <v>3.0798</v>
      </c>
      <c r="BR11" s="108">
        <f>BR10*45%/100</f>
        <v>0.9391499999999999</v>
      </c>
      <c r="BS11" s="109">
        <f>BS10*10%/100</f>
        <v>0.19920000000000002</v>
      </c>
      <c r="BT11" s="108">
        <f>BT10*30%/100</f>
        <v>0.5151</v>
      </c>
      <c r="BU11" s="108">
        <f>BU10*45%/100</f>
        <v>1.88325</v>
      </c>
      <c r="BV11" s="108">
        <f>BV10*45%/100</f>
        <v>3.2971500000000002</v>
      </c>
      <c r="BW11" s="108">
        <f>BW10*45%/100</f>
        <v>3.2440499999999997</v>
      </c>
      <c r="BX11" s="108">
        <f>BX10*45%/100</f>
        <v>1.3734</v>
      </c>
      <c r="BY11" s="109">
        <f>BY10*10%/100</f>
        <v>0.606</v>
      </c>
      <c r="BZ11" s="108">
        <f>BZ10*30%/100</f>
        <v>1.8072</v>
      </c>
      <c r="CA11" s="108">
        <f>CA10*45%/100</f>
        <v>2.6428499999999997</v>
      </c>
      <c r="CB11" s="108">
        <f>CB10*45%/100</f>
        <v>2.6599500000000003</v>
      </c>
      <c r="CC11" s="108">
        <f>CC10*45%/100</f>
        <v>2.40975</v>
      </c>
      <c r="CD11" s="108">
        <f>CD10*45%/100</f>
        <v>2.63025</v>
      </c>
      <c r="CE11" s="109">
        <f>CE10*10%/100</f>
        <v>0.5314</v>
      </c>
      <c r="CF11" s="108">
        <f>CF10*30%/100</f>
        <v>1.6458000000000002</v>
      </c>
      <c r="CG11" s="108">
        <f>CG10*45%/100</f>
        <v>2.4309000000000003</v>
      </c>
      <c r="CH11" s="108">
        <f>CH10*45%/100</f>
        <v>1.6042500000000002</v>
      </c>
    </row>
    <row r="12" spans="1:86" s="72" customFormat="1" ht="16.5" customHeight="1">
      <c r="A12" s="204"/>
      <c r="B12" s="78" t="s">
        <v>309</v>
      </c>
      <c r="C12" s="110">
        <f aca="true" t="shared" si="0" ref="C12:I12">1007.68*C11</f>
        <v>2381.550912</v>
      </c>
      <c r="D12" s="110">
        <f t="shared" si="0"/>
        <v>2408.3048160000003</v>
      </c>
      <c r="E12" s="110">
        <f t="shared" si="0"/>
        <v>2331.2172960000003</v>
      </c>
      <c r="F12" s="110">
        <f t="shared" si="0"/>
        <v>2131.5455039999997</v>
      </c>
      <c r="G12" s="110">
        <f t="shared" si="0"/>
        <v>2071.387008</v>
      </c>
      <c r="H12" s="110">
        <f t="shared" si="0"/>
        <v>2145.300336</v>
      </c>
      <c r="I12" s="111">
        <f t="shared" si="0"/>
        <v>537.3957439999999</v>
      </c>
      <c r="J12" s="110">
        <f aca="true" t="shared" si="1" ref="J12:AC12">1007.68*J11</f>
        <v>1560.7955519999998</v>
      </c>
      <c r="K12" s="110">
        <f t="shared" si="1"/>
        <v>3266.2435679999994</v>
      </c>
      <c r="L12" s="110">
        <f t="shared" si="1"/>
        <v>2298.115008</v>
      </c>
      <c r="M12" s="111">
        <f t="shared" si="1"/>
        <v>515.93216</v>
      </c>
      <c r="N12" s="110">
        <f t="shared" si="1"/>
        <v>1808.3825279999999</v>
      </c>
      <c r="O12" s="110">
        <f t="shared" si="1"/>
        <v>900.11016</v>
      </c>
      <c r="P12" s="110">
        <f t="shared" si="1"/>
        <v>912.806928</v>
      </c>
      <c r="Q12" s="111">
        <f t="shared" si="1"/>
        <v>731.7772160000001</v>
      </c>
      <c r="R12" s="110">
        <f t="shared" si="1"/>
        <v>2174.1703680000005</v>
      </c>
      <c r="S12" s="110">
        <f t="shared" si="1"/>
        <v>1558.5282719999998</v>
      </c>
      <c r="T12" s="110">
        <f t="shared" si="1"/>
        <v>2490.833808</v>
      </c>
      <c r="U12" s="111">
        <f t="shared" si="1"/>
        <v>555.030144</v>
      </c>
      <c r="V12" s="110">
        <f t="shared" si="1"/>
        <v>1552.3310399999996</v>
      </c>
      <c r="W12" s="110">
        <f t="shared" si="1"/>
        <v>900.563616</v>
      </c>
      <c r="X12" s="110">
        <f t="shared" si="1"/>
        <v>2349.355536</v>
      </c>
      <c r="Y12" s="111">
        <f t="shared" si="1"/>
        <v>723.111168</v>
      </c>
      <c r="Z12" s="110">
        <f t="shared" si="1"/>
        <v>1562.6093759999999</v>
      </c>
      <c r="AA12" s="110">
        <f t="shared" si="1"/>
        <v>2360.691936</v>
      </c>
      <c r="AB12" s="110">
        <f t="shared" si="1"/>
        <v>2347.541712</v>
      </c>
      <c r="AC12" s="111">
        <f t="shared" si="1"/>
        <v>522.7843839999999</v>
      </c>
      <c r="AD12" s="110">
        <f aca="true" t="shared" si="2" ref="AD12:BP12">1007.68*AD11</f>
        <v>1678.3918079999999</v>
      </c>
      <c r="AE12" s="110">
        <f t="shared" si="2"/>
        <v>1882.2958560000002</v>
      </c>
      <c r="AF12" s="110">
        <f t="shared" si="2"/>
        <v>3283.9283520000004</v>
      </c>
      <c r="AG12" s="111">
        <f t="shared" si="2"/>
        <v>727.54496</v>
      </c>
      <c r="AH12" s="110">
        <f t="shared" si="2"/>
        <v>2143.637664</v>
      </c>
      <c r="AI12" s="110">
        <f t="shared" si="2"/>
        <v>910.086192</v>
      </c>
      <c r="AJ12" s="110">
        <f t="shared" si="2"/>
        <v>875.17008</v>
      </c>
      <c r="AK12" s="111">
        <f t="shared" si="2"/>
        <v>397.42899199999994</v>
      </c>
      <c r="AL12" s="110">
        <f t="shared" si="2"/>
        <v>1251.53856</v>
      </c>
      <c r="AM12" s="110">
        <f t="shared" si="2"/>
        <v>2399.689152</v>
      </c>
      <c r="AN12" s="110">
        <f t="shared" si="2"/>
        <v>2455.917696</v>
      </c>
      <c r="AO12" s="111">
        <f t="shared" si="2"/>
        <v>1168.001888</v>
      </c>
      <c r="AP12" s="110">
        <f t="shared" si="2"/>
        <v>3106.1736</v>
      </c>
      <c r="AQ12" s="110">
        <f t="shared" si="2"/>
        <v>4795.750655999999</v>
      </c>
      <c r="AR12" s="110">
        <f t="shared" si="2"/>
        <v>3011.854752</v>
      </c>
      <c r="AS12" s="111">
        <f t="shared" si="2"/>
        <v>555.030144</v>
      </c>
      <c r="AT12" s="110">
        <f t="shared" si="2"/>
        <v>1643.0222399999998</v>
      </c>
      <c r="AU12" s="110">
        <f t="shared" si="2"/>
        <v>2417.827392</v>
      </c>
      <c r="AV12" s="110">
        <f t="shared" si="2"/>
        <v>2802.35808</v>
      </c>
      <c r="AW12" s="111">
        <f t="shared" si="2"/>
        <v>2038.738176</v>
      </c>
      <c r="AX12" s="110">
        <f t="shared" si="2"/>
        <v>1817.451648</v>
      </c>
      <c r="AY12" s="110">
        <f t="shared" si="2"/>
        <v>3661.2037439999995</v>
      </c>
      <c r="AZ12" s="110">
        <f t="shared" si="2"/>
        <v>984.4529759999999</v>
      </c>
      <c r="BA12" s="110">
        <f t="shared" si="2"/>
        <v>1537.518144</v>
      </c>
      <c r="BB12" s="110">
        <f t="shared" si="2"/>
        <v>2281.7905920000003</v>
      </c>
      <c r="BC12" s="110">
        <f t="shared" si="2"/>
        <v>2583.7922879999996</v>
      </c>
      <c r="BD12" s="111">
        <f t="shared" si="2"/>
        <v>540.015712</v>
      </c>
      <c r="BE12" s="110">
        <f t="shared" si="2"/>
        <v>1351.2988799999998</v>
      </c>
      <c r="BF12" s="110">
        <f t="shared" si="2"/>
        <v>2489.926896</v>
      </c>
      <c r="BG12" s="110">
        <f t="shared" si="2"/>
        <v>2416.9204799999998</v>
      </c>
      <c r="BH12" s="111">
        <f t="shared" si="2"/>
        <v>259.578368</v>
      </c>
      <c r="BI12" s="110">
        <f t="shared" si="2"/>
        <v>1672.043424</v>
      </c>
      <c r="BJ12" s="110">
        <f t="shared" si="2"/>
        <v>3344.691456</v>
      </c>
      <c r="BK12" s="110">
        <f t="shared" si="2"/>
        <v>2461.8126239999997</v>
      </c>
      <c r="BL12" s="111">
        <f t="shared" si="2"/>
        <v>519.156736</v>
      </c>
      <c r="BM12" s="110">
        <f t="shared" si="2"/>
        <v>1570.46928</v>
      </c>
      <c r="BN12" s="110">
        <f t="shared" si="2"/>
        <v>2343.914064</v>
      </c>
      <c r="BO12" s="110">
        <f t="shared" si="2"/>
        <v>2399.689152</v>
      </c>
      <c r="BP12" s="110">
        <f t="shared" si="2"/>
        <v>1253.956992</v>
      </c>
      <c r="BQ12" s="110">
        <f aca="true" t="shared" si="3" ref="BQ12:CH12">1007.68*BQ11</f>
        <v>3103.452864</v>
      </c>
      <c r="BR12" s="110">
        <f t="shared" si="3"/>
        <v>946.3626719999999</v>
      </c>
      <c r="BS12" s="111">
        <f t="shared" si="3"/>
        <v>200.729856</v>
      </c>
      <c r="BT12" s="110">
        <f t="shared" si="3"/>
        <v>519.055968</v>
      </c>
      <c r="BU12" s="110">
        <f t="shared" si="3"/>
        <v>1897.71336</v>
      </c>
      <c r="BV12" s="110">
        <f t="shared" si="3"/>
        <v>3322.472112</v>
      </c>
      <c r="BW12" s="110">
        <f t="shared" si="3"/>
        <v>3268.9643039999996</v>
      </c>
      <c r="BX12" s="110">
        <f t="shared" si="3"/>
        <v>1383.947712</v>
      </c>
      <c r="BY12" s="111">
        <f t="shared" si="3"/>
        <v>610.6540799999999</v>
      </c>
      <c r="BZ12" s="110">
        <f t="shared" si="3"/>
        <v>1821.0792959999999</v>
      </c>
      <c r="CA12" s="110">
        <f t="shared" si="3"/>
        <v>2663.1470879999997</v>
      </c>
      <c r="CB12" s="110">
        <f t="shared" si="3"/>
        <v>2680.378416</v>
      </c>
      <c r="CC12" s="110">
        <f t="shared" si="3"/>
        <v>2428.25688</v>
      </c>
      <c r="CD12" s="110">
        <f t="shared" si="3"/>
        <v>2650.45032</v>
      </c>
      <c r="CE12" s="111">
        <f t="shared" si="3"/>
        <v>535.481152</v>
      </c>
      <c r="CF12" s="110">
        <f t="shared" si="3"/>
        <v>1658.439744</v>
      </c>
      <c r="CG12" s="110">
        <f t="shared" si="3"/>
        <v>2449.569312</v>
      </c>
      <c r="CH12" s="110">
        <f t="shared" si="3"/>
        <v>1616.5706400000001</v>
      </c>
    </row>
    <row r="13" spans="1:86" ht="13.5" customHeight="1">
      <c r="A13" s="204"/>
      <c r="B13" s="78" t="s">
        <v>106</v>
      </c>
      <c r="C13" s="93">
        <f aca="true" t="shared" si="4" ref="C13:I13">C12/C9/12</f>
        <v>0.37788</v>
      </c>
      <c r="D13" s="93">
        <f t="shared" si="4"/>
        <v>0.37788000000000005</v>
      </c>
      <c r="E13" s="93">
        <f t="shared" si="4"/>
        <v>0.37788</v>
      </c>
      <c r="F13" s="93">
        <f t="shared" si="4"/>
        <v>0.25192</v>
      </c>
      <c r="G13" s="93">
        <f t="shared" si="4"/>
        <v>0.37788</v>
      </c>
      <c r="H13" s="93">
        <f t="shared" si="4"/>
        <v>0.37787999999999994</v>
      </c>
      <c r="I13" s="94">
        <f t="shared" si="4"/>
        <v>0.08397333333333333</v>
      </c>
      <c r="J13" s="93">
        <f aca="true" t="shared" si="5" ref="J13:AC13">J12/J9/12</f>
        <v>0.25192</v>
      </c>
      <c r="K13" s="93">
        <f t="shared" si="5"/>
        <v>0.37787999999999994</v>
      </c>
      <c r="L13" s="93">
        <f t="shared" si="5"/>
        <v>0.37788</v>
      </c>
      <c r="M13" s="94">
        <f t="shared" si="5"/>
        <v>0.08397333333333333</v>
      </c>
      <c r="N13" s="93">
        <f t="shared" si="5"/>
        <v>0.25192</v>
      </c>
      <c r="O13" s="93">
        <f t="shared" si="5"/>
        <v>0.37788</v>
      </c>
      <c r="P13" s="93">
        <f t="shared" si="5"/>
        <v>0.37788</v>
      </c>
      <c r="Q13" s="94">
        <f t="shared" si="5"/>
        <v>0.08397333333333334</v>
      </c>
      <c r="R13" s="93">
        <f t="shared" si="5"/>
        <v>0.25192000000000003</v>
      </c>
      <c r="S13" s="93">
        <f t="shared" si="5"/>
        <v>0.37788</v>
      </c>
      <c r="T13" s="93">
        <f t="shared" si="5"/>
        <v>0.37788</v>
      </c>
      <c r="U13" s="94">
        <f t="shared" si="5"/>
        <v>0.08397333333333333</v>
      </c>
      <c r="V13" s="93">
        <f t="shared" si="5"/>
        <v>0.2519199999999999</v>
      </c>
      <c r="W13" s="93">
        <f t="shared" si="5"/>
        <v>0.37788</v>
      </c>
      <c r="X13" s="93">
        <f t="shared" si="5"/>
        <v>0.37788</v>
      </c>
      <c r="Y13" s="94">
        <f t="shared" si="5"/>
        <v>0.08397333333333333</v>
      </c>
      <c r="Z13" s="93">
        <f t="shared" si="5"/>
        <v>0.25192</v>
      </c>
      <c r="AA13" s="93">
        <f t="shared" si="5"/>
        <v>0.37788</v>
      </c>
      <c r="AB13" s="93">
        <f t="shared" si="5"/>
        <v>0.37788</v>
      </c>
      <c r="AC13" s="94">
        <f t="shared" si="5"/>
        <v>0.08397333333333333</v>
      </c>
      <c r="AD13" s="93">
        <f aca="true" t="shared" si="6" ref="AD13:BP13">AD12/AD9/12</f>
        <v>0.25192</v>
      </c>
      <c r="AE13" s="93">
        <f t="shared" si="6"/>
        <v>0.37788</v>
      </c>
      <c r="AF13" s="93">
        <f t="shared" si="6"/>
        <v>0.37788</v>
      </c>
      <c r="AG13" s="94">
        <f t="shared" si="6"/>
        <v>0.08397333333333333</v>
      </c>
      <c r="AH13" s="93">
        <f t="shared" si="6"/>
        <v>0.25192</v>
      </c>
      <c r="AI13" s="93">
        <f t="shared" si="6"/>
        <v>0.37788</v>
      </c>
      <c r="AJ13" s="93">
        <f t="shared" si="6"/>
        <v>0.37788</v>
      </c>
      <c r="AK13" s="94">
        <f t="shared" si="6"/>
        <v>0.08397333333333333</v>
      </c>
      <c r="AL13" s="93">
        <f t="shared" si="6"/>
        <v>0.25192</v>
      </c>
      <c r="AM13" s="93">
        <f t="shared" si="6"/>
        <v>0.37787999999999994</v>
      </c>
      <c r="AN13" s="93">
        <f t="shared" si="6"/>
        <v>0.37788</v>
      </c>
      <c r="AO13" s="94">
        <f t="shared" si="6"/>
        <v>0.08397333333333334</v>
      </c>
      <c r="AP13" s="93">
        <f t="shared" si="6"/>
        <v>0.25192</v>
      </c>
      <c r="AQ13" s="93">
        <f t="shared" si="6"/>
        <v>0.37788</v>
      </c>
      <c r="AR13" s="93">
        <f t="shared" si="6"/>
        <v>0.37788</v>
      </c>
      <c r="AS13" s="94">
        <f t="shared" si="6"/>
        <v>0.08397333333333333</v>
      </c>
      <c r="AT13" s="93">
        <f t="shared" si="6"/>
        <v>0.25192</v>
      </c>
      <c r="AU13" s="93">
        <f t="shared" si="6"/>
        <v>0.37788</v>
      </c>
      <c r="AV13" s="93">
        <f t="shared" si="6"/>
        <v>0.37788</v>
      </c>
      <c r="AW13" s="94">
        <f t="shared" si="6"/>
        <v>0.37788</v>
      </c>
      <c r="AX13" s="93">
        <f t="shared" si="6"/>
        <v>0.25192</v>
      </c>
      <c r="AY13" s="93">
        <f t="shared" si="6"/>
        <v>0.37787999999999994</v>
      </c>
      <c r="AZ13" s="93">
        <f t="shared" si="6"/>
        <v>0.37788</v>
      </c>
      <c r="BA13" s="93">
        <f t="shared" si="6"/>
        <v>0.25192</v>
      </c>
      <c r="BB13" s="93">
        <f t="shared" si="6"/>
        <v>0.37788000000000005</v>
      </c>
      <c r="BC13" s="93">
        <f t="shared" si="6"/>
        <v>0.37788</v>
      </c>
      <c r="BD13" s="94">
        <f t="shared" si="6"/>
        <v>0.08397333333333334</v>
      </c>
      <c r="BE13" s="93">
        <f t="shared" si="6"/>
        <v>0.25192</v>
      </c>
      <c r="BF13" s="93">
        <f t="shared" si="6"/>
        <v>0.37788</v>
      </c>
      <c r="BG13" s="93">
        <f t="shared" si="6"/>
        <v>0.37788</v>
      </c>
      <c r="BH13" s="94">
        <f t="shared" si="6"/>
        <v>0.08397333333333333</v>
      </c>
      <c r="BI13" s="93">
        <f t="shared" si="6"/>
        <v>0.25192</v>
      </c>
      <c r="BJ13" s="93">
        <f t="shared" si="6"/>
        <v>0.37788</v>
      </c>
      <c r="BK13" s="93">
        <f t="shared" si="6"/>
        <v>0.37788</v>
      </c>
      <c r="BL13" s="94">
        <f t="shared" si="6"/>
        <v>0.08397333333333333</v>
      </c>
      <c r="BM13" s="93">
        <f t="shared" si="6"/>
        <v>0.25192</v>
      </c>
      <c r="BN13" s="93">
        <f t="shared" si="6"/>
        <v>0.37788</v>
      </c>
      <c r="BO13" s="93">
        <f t="shared" si="6"/>
        <v>0.37787999999999994</v>
      </c>
      <c r="BP13" s="93">
        <f t="shared" si="6"/>
        <v>0.25192</v>
      </c>
      <c r="BQ13" s="93">
        <f aca="true" t="shared" si="7" ref="BQ13:CH13">BQ12/BQ9/12</f>
        <v>0.37788</v>
      </c>
      <c r="BR13" s="93">
        <f t="shared" si="7"/>
        <v>0.37788</v>
      </c>
      <c r="BS13" s="94">
        <f t="shared" si="7"/>
        <v>0.08397333333333334</v>
      </c>
      <c r="BT13" s="93">
        <f t="shared" si="7"/>
        <v>0.25192000000000003</v>
      </c>
      <c r="BU13" s="93">
        <f t="shared" si="7"/>
        <v>0.37788</v>
      </c>
      <c r="BV13" s="93">
        <f t="shared" si="7"/>
        <v>0.37788</v>
      </c>
      <c r="BW13" s="93">
        <f t="shared" si="7"/>
        <v>0.37788</v>
      </c>
      <c r="BX13" s="93">
        <f t="shared" si="7"/>
        <v>0.37788</v>
      </c>
      <c r="BY13" s="94">
        <f t="shared" si="7"/>
        <v>0.08397333333333333</v>
      </c>
      <c r="BZ13" s="93">
        <f t="shared" si="7"/>
        <v>0.25192</v>
      </c>
      <c r="CA13" s="93">
        <f t="shared" si="7"/>
        <v>0.37788</v>
      </c>
      <c r="CB13" s="93">
        <f t="shared" si="7"/>
        <v>0.37788</v>
      </c>
      <c r="CC13" s="93">
        <f t="shared" si="7"/>
        <v>0.37788</v>
      </c>
      <c r="CD13" s="93">
        <f t="shared" si="7"/>
        <v>0.37788</v>
      </c>
      <c r="CE13" s="94">
        <f t="shared" si="7"/>
        <v>0.08397333333333333</v>
      </c>
      <c r="CF13" s="93">
        <f t="shared" si="7"/>
        <v>0.25192</v>
      </c>
      <c r="CG13" s="93">
        <f t="shared" si="7"/>
        <v>0.37788</v>
      </c>
      <c r="CH13" s="93">
        <f t="shared" si="7"/>
        <v>0.37788000000000005</v>
      </c>
    </row>
    <row r="14" spans="1:86" ht="15" customHeight="1" thickBot="1">
      <c r="A14" s="205"/>
      <c r="B14" s="79" t="s">
        <v>14</v>
      </c>
      <c r="C14" s="112" t="s">
        <v>310</v>
      </c>
      <c r="D14" s="112" t="s">
        <v>310</v>
      </c>
      <c r="E14" s="112" t="s">
        <v>310</v>
      </c>
      <c r="F14" s="112" t="s">
        <v>310</v>
      </c>
      <c r="G14" s="112" t="s">
        <v>310</v>
      </c>
      <c r="H14" s="112" t="s">
        <v>310</v>
      </c>
      <c r="I14" s="113" t="s">
        <v>310</v>
      </c>
      <c r="J14" s="112" t="s">
        <v>310</v>
      </c>
      <c r="K14" s="112" t="s">
        <v>310</v>
      </c>
      <c r="L14" s="112" t="s">
        <v>310</v>
      </c>
      <c r="M14" s="113" t="s">
        <v>310</v>
      </c>
      <c r="N14" s="112" t="s">
        <v>310</v>
      </c>
      <c r="O14" s="112" t="s">
        <v>310</v>
      </c>
      <c r="P14" s="112" t="s">
        <v>310</v>
      </c>
      <c r="Q14" s="113" t="s">
        <v>310</v>
      </c>
      <c r="R14" s="112" t="s">
        <v>310</v>
      </c>
      <c r="S14" s="112" t="s">
        <v>310</v>
      </c>
      <c r="T14" s="112" t="s">
        <v>310</v>
      </c>
      <c r="U14" s="113" t="s">
        <v>310</v>
      </c>
      <c r="V14" s="112" t="s">
        <v>310</v>
      </c>
      <c r="W14" s="112" t="s">
        <v>310</v>
      </c>
      <c r="X14" s="112" t="s">
        <v>310</v>
      </c>
      <c r="Y14" s="113" t="s">
        <v>310</v>
      </c>
      <c r="Z14" s="112" t="s">
        <v>310</v>
      </c>
      <c r="AA14" s="112" t="s">
        <v>310</v>
      </c>
      <c r="AB14" s="112" t="s">
        <v>310</v>
      </c>
      <c r="AC14" s="113" t="s">
        <v>310</v>
      </c>
      <c r="AD14" s="112" t="s">
        <v>310</v>
      </c>
      <c r="AE14" s="112" t="s">
        <v>310</v>
      </c>
      <c r="AF14" s="112" t="s">
        <v>310</v>
      </c>
      <c r="AG14" s="113" t="s">
        <v>310</v>
      </c>
      <c r="AH14" s="112" t="s">
        <v>310</v>
      </c>
      <c r="AI14" s="112" t="s">
        <v>310</v>
      </c>
      <c r="AJ14" s="112" t="s">
        <v>310</v>
      </c>
      <c r="AK14" s="113" t="s">
        <v>310</v>
      </c>
      <c r="AL14" s="112" t="s">
        <v>310</v>
      </c>
      <c r="AM14" s="112" t="s">
        <v>310</v>
      </c>
      <c r="AN14" s="112" t="s">
        <v>310</v>
      </c>
      <c r="AO14" s="113" t="s">
        <v>310</v>
      </c>
      <c r="AP14" s="112" t="s">
        <v>310</v>
      </c>
      <c r="AQ14" s="112" t="s">
        <v>310</v>
      </c>
      <c r="AR14" s="112" t="s">
        <v>310</v>
      </c>
      <c r="AS14" s="113" t="s">
        <v>310</v>
      </c>
      <c r="AT14" s="112" t="s">
        <v>310</v>
      </c>
      <c r="AU14" s="112" t="s">
        <v>310</v>
      </c>
      <c r="AV14" s="112" t="s">
        <v>310</v>
      </c>
      <c r="AW14" s="113" t="s">
        <v>310</v>
      </c>
      <c r="AX14" s="112" t="s">
        <v>310</v>
      </c>
      <c r="AY14" s="112" t="s">
        <v>310</v>
      </c>
      <c r="AZ14" s="112" t="s">
        <v>310</v>
      </c>
      <c r="BA14" s="112" t="s">
        <v>310</v>
      </c>
      <c r="BB14" s="112" t="s">
        <v>310</v>
      </c>
      <c r="BC14" s="112" t="s">
        <v>310</v>
      </c>
      <c r="BD14" s="113" t="s">
        <v>310</v>
      </c>
      <c r="BE14" s="112" t="s">
        <v>310</v>
      </c>
      <c r="BF14" s="112" t="s">
        <v>310</v>
      </c>
      <c r="BG14" s="112" t="s">
        <v>310</v>
      </c>
      <c r="BH14" s="113" t="s">
        <v>310</v>
      </c>
      <c r="BI14" s="112" t="s">
        <v>310</v>
      </c>
      <c r="BJ14" s="112" t="s">
        <v>310</v>
      </c>
      <c r="BK14" s="112" t="s">
        <v>310</v>
      </c>
      <c r="BL14" s="113" t="s">
        <v>310</v>
      </c>
      <c r="BM14" s="112" t="s">
        <v>310</v>
      </c>
      <c r="BN14" s="112" t="s">
        <v>310</v>
      </c>
      <c r="BO14" s="112" t="s">
        <v>310</v>
      </c>
      <c r="BP14" s="112" t="s">
        <v>310</v>
      </c>
      <c r="BQ14" s="112" t="s">
        <v>310</v>
      </c>
      <c r="BR14" s="112" t="s">
        <v>310</v>
      </c>
      <c r="BS14" s="113" t="s">
        <v>310</v>
      </c>
      <c r="BT14" s="112" t="s">
        <v>310</v>
      </c>
      <c r="BU14" s="112" t="s">
        <v>310</v>
      </c>
      <c r="BV14" s="112" t="s">
        <v>310</v>
      </c>
      <c r="BW14" s="112" t="s">
        <v>310</v>
      </c>
      <c r="BX14" s="112" t="s">
        <v>310</v>
      </c>
      <c r="BY14" s="113" t="s">
        <v>310</v>
      </c>
      <c r="BZ14" s="112" t="s">
        <v>310</v>
      </c>
      <c r="CA14" s="112" t="s">
        <v>310</v>
      </c>
      <c r="CB14" s="112" t="s">
        <v>310</v>
      </c>
      <c r="CC14" s="112" t="s">
        <v>310</v>
      </c>
      <c r="CD14" s="112" t="s">
        <v>310</v>
      </c>
      <c r="CE14" s="113" t="s">
        <v>310</v>
      </c>
      <c r="CF14" s="112" t="s">
        <v>310</v>
      </c>
      <c r="CG14" s="112" t="s">
        <v>310</v>
      </c>
      <c r="CH14" s="112" t="s">
        <v>310</v>
      </c>
    </row>
    <row r="15" spans="1:86" ht="13.5" thickTop="1">
      <c r="A15" s="199" t="s">
        <v>313</v>
      </c>
      <c r="B15" s="80" t="s">
        <v>278</v>
      </c>
      <c r="C15" s="108">
        <f aca="true" t="shared" si="8" ref="C15:I15">C10*10%/10</f>
        <v>5.252000000000001</v>
      </c>
      <c r="D15" s="108">
        <f t="shared" si="8"/>
        <v>5.311000000000001</v>
      </c>
      <c r="E15" s="108">
        <f t="shared" si="8"/>
        <v>5.141</v>
      </c>
      <c r="F15" s="108">
        <f t="shared" si="8"/>
        <v>7.051</v>
      </c>
      <c r="G15" s="108">
        <f t="shared" si="8"/>
        <v>4.5680000000000005</v>
      </c>
      <c r="H15" s="108">
        <f t="shared" si="8"/>
        <v>4.731</v>
      </c>
      <c r="I15" s="109">
        <f t="shared" si="8"/>
        <v>5.333</v>
      </c>
      <c r="J15" s="108">
        <f aca="true" t="shared" si="9" ref="J15:AC15">J10*10%/10</f>
        <v>5.162999999999999</v>
      </c>
      <c r="K15" s="108">
        <f t="shared" si="9"/>
        <v>7.203</v>
      </c>
      <c r="L15" s="108">
        <f t="shared" si="9"/>
        <v>5.0680000000000005</v>
      </c>
      <c r="M15" s="109">
        <f t="shared" si="9"/>
        <v>5.12</v>
      </c>
      <c r="N15" s="108">
        <f t="shared" si="9"/>
        <v>5.982000000000001</v>
      </c>
      <c r="O15" s="108">
        <f t="shared" si="9"/>
        <v>1.985</v>
      </c>
      <c r="P15" s="108">
        <f t="shared" si="9"/>
        <v>2.0130000000000003</v>
      </c>
      <c r="Q15" s="109">
        <f t="shared" si="9"/>
        <v>7.2620000000000005</v>
      </c>
      <c r="R15" s="108">
        <f t="shared" si="9"/>
        <v>7.192</v>
      </c>
      <c r="S15" s="108">
        <f t="shared" si="9"/>
        <v>3.437</v>
      </c>
      <c r="T15" s="108">
        <f t="shared" si="9"/>
        <v>5.493</v>
      </c>
      <c r="U15" s="109">
        <f t="shared" si="9"/>
        <v>5.508</v>
      </c>
      <c r="V15" s="108">
        <f t="shared" si="9"/>
        <v>5.135</v>
      </c>
      <c r="W15" s="108">
        <f t="shared" si="9"/>
        <v>1.986</v>
      </c>
      <c r="X15" s="108">
        <f t="shared" si="9"/>
        <v>5.181</v>
      </c>
      <c r="Y15" s="109">
        <f t="shared" si="9"/>
        <v>7.176</v>
      </c>
      <c r="Z15" s="108">
        <f t="shared" si="9"/>
        <v>5.169</v>
      </c>
      <c r="AA15" s="108">
        <f t="shared" si="9"/>
        <v>5.206</v>
      </c>
      <c r="AB15" s="108">
        <f t="shared" si="9"/>
        <v>5.177000000000001</v>
      </c>
      <c r="AC15" s="109">
        <f t="shared" si="9"/>
        <v>5.188</v>
      </c>
      <c r="AD15" s="108">
        <f aca="true" t="shared" si="10" ref="AD15:BP15">AD10*10%/10</f>
        <v>5.552000000000001</v>
      </c>
      <c r="AE15" s="108">
        <f t="shared" si="10"/>
        <v>4.151000000000001</v>
      </c>
      <c r="AF15" s="108">
        <f t="shared" si="10"/>
        <v>7.242</v>
      </c>
      <c r="AG15" s="109">
        <f t="shared" si="10"/>
        <v>7.220000000000001</v>
      </c>
      <c r="AH15" s="108">
        <f t="shared" si="10"/>
        <v>7.091000000000001</v>
      </c>
      <c r="AI15" s="108">
        <f t="shared" si="10"/>
        <v>2.007</v>
      </c>
      <c r="AJ15" s="108">
        <f t="shared" si="10"/>
        <v>1.9300000000000002</v>
      </c>
      <c r="AK15" s="109">
        <f t="shared" si="10"/>
        <v>3.944</v>
      </c>
      <c r="AL15" s="108">
        <f t="shared" si="10"/>
        <v>4.140000000000001</v>
      </c>
      <c r="AM15" s="108">
        <f t="shared" si="10"/>
        <v>5.292000000000001</v>
      </c>
      <c r="AN15" s="108">
        <f t="shared" si="10"/>
        <v>5.416</v>
      </c>
      <c r="AO15" s="109">
        <f t="shared" si="10"/>
        <v>11.591</v>
      </c>
      <c r="AP15" s="108">
        <f t="shared" si="10"/>
        <v>10.275</v>
      </c>
      <c r="AQ15" s="108">
        <f t="shared" si="10"/>
        <v>10.575999999999999</v>
      </c>
      <c r="AR15" s="108">
        <f t="shared" si="10"/>
        <v>6.642</v>
      </c>
      <c r="AS15" s="109">
        <f t="shared" si="10"/>
        <v>5.508</v>
      </c>
      <c r="AT15" s="108">
        <f t="shared" si="10"/>
        <v>5.4350000000000005</v>
      </c>
      <c r="AU15" s="108">
        <f t="shared" si="10"/>
        <v>5.332000000000001</v>
      </c>
      <c r="AV15" s="108">
        <f t="shared" si="10"/>
        <v>6.180000000000001</v>
      </c>
      <c r="AW15" s="109">
        <f t="shared" si="10"/>
        <v>4.496</v>
      </c>
      <c r="AX15" s="108">
        <f t="shared" si="10"/>
        <v>6.0120000000000005</v>
      </c>
      <c r="AY15" s="108">
        <f t="shared" si="10"/>
        <v>8.074000000000002</v>
      </c>
      <c r="AZ15" s="108">
        <f t="shared" si="10"/>
        <v>2.1710000000000003</v>
      </c>
      <c r="BA15" s="108">
        <f t="shared" si="10"/>
        <v>5.086</v>
      </c>
      <c r="BB15" s="108">
        <f t="shared" si="10"/>
        <v>5.032</v>
      </c>
      <c r="BC15" s="108">
        <f t="shared" si="10"/>
        <v>5.6979999999999995</v>
      </c>
      <c r="BD15" s="109">
        <f t="shared" si="10"/>
        <v>5.359</v>
      </c>
      <c r="BE15" s="108">
        <f t="shared" si="10"/>
        <v>4.470000000000001</v>
      </c>
      <c r="BF15" s="108">
        <f t="shared" si="10"/>
        <v>5.4910000000000005</v>
      </c>
      <c r="BG15" s="108">
        <f t="shared" si="10"/>
        <v>5.33</v>
      </c>
      <c r="BH15" s="109">
        <f t="shared" si="10"/>
        <v>2.5760000000000005</v>
      </c>
      <c r="BI15" s="108">
        <f t="shared" si="10"/>
        <v>5.531000000000001</v>
      </c>
      <c r="BJ15" s="108">
        <f t="shared" si="10"/>
        <v>7.376</v>
      </c>
      <c r="BK15" s="108">
        <f t="shared" si="10"/>
        <v>5.429</v>
      </c>
      <c r="BL15" s="109">
        <f>BL10*15%/10</f>
        <v>7.728</v>
      </c>
      <c r="BM15" s="108">
        <f t="shared" si="10"/>
        <v>5.195</v>
      </c>
      <c r="BN15" s="108">
        <f t="shared" si="10"/>
        <v>5.169</v>
      </c>
      <c r="BO15" s="108">
        <f t="shared" si="10"/>
        <v>5.292000000000001</v>
      </c>
      <c r="BP15" s="108">
        <f t="shared" si="10"/>
        <v>4.148000000000001</v>
      </c>
      <c r="BQ15" s="108">
        <f aca="true" t="shared" si="11" ref="BQ15:CH15">BQ10*10%/10</f>
        <v>6.843999999999999</v>
      </c>
      <c r="BR15" s="108">
        <f t="shared" si="11"/>
        <v>2.087</v>
      </c>
      <c r="BS15" s="109">
        <f t="shared" si="11"/>
        <v>1.9920000000000002</v>
      </c>
      <c r="BT15" s="108">
        <f t="shared" si="11"/>
        <v>1.7169999999999999</v>
      </c>
      <c r="BU15" s="108">
        <f t="shared" si="11"/>
        <v>4.1850000000000005</v>
      </c>
      <c r="BV15" s="108">
        <f t="shared" si="11"/>
        <v>7.327000000000001</v>
      </c>
      <c r="BW15" s="108">
        <f t="shared" si="11"/>
        <v>7.2090000000000005</v>
      </c>
      <c r="BX15" s="108">
        <f t="shared" si="11"/>
        <v>3.052</v>
      </c>
      <c r="BY15" s="109">
        <f t="shared" si="11"/>
        <v>6.0600000000000005</v>
      </c>
      <c r="BZ15" s="108">
        <f t="shared" si="11"/>
        <v>6.024</v>
      </c>
      <c r="CA15" s="108">
        <f t="shared" si="11"/>
        <v>5.872999999999999</v>
      </c>
      <c r="CB15" s="108">
        <f t="shared" si="11"/>
        <v>5.9110000000000005</v>
      </c>
      <c r="CC15" s="108">
        <f t="shared" si="11"/>
        <v>5.355</v>
      </c>
      <c r="CD15" s="108">
        <f t="shared" si="11"/>
        <v>5.845000000000001</v>
      </c>
      <c r="CE15" s="109">
        <f t="shared" si="11"/>
        <v>5.314</v>
      </c>
      <c r="CF15" s="108">
        <f t="shared" si="11"/>
        <v>5.486000000000001</v>
      </c>
      <c r="CG15" s="108">
        <f t="shared" si="11"/>
        <v>5.402000000000001</v>
      </c>
      <c r="CH15" s="108">
        <f t="shared" si="11"/>
        <v>3.565</v>
      </c>
    </row>
    <row r="16" spans="1:86" ht="12.75" customHeight="1">
      <c r="A16" s="200"/>
      <c r="B16" s="81" t="s">
        <v>309</v>
      </c>
      <c r="C16" s="93">
        <f aca="true" t="shared" si="12" ref="C16:I16">2281.73*C15</f>
        <v>11983.645960000002</v>
      </c>
      <c r="D16" s="93">
        <f t="shared" si="12"/>
        <v>12118.268030000001</v>
      </c>
      <c r="E16" s="114">
        <f t="shared" si="12"/>
        <v>11730.37393</v>
      </c>
      <c r="F16" s="93">
        <f t="shared" si="12"/>
        <v>16088.47823</v>
      </c>
      <c r="G16" s="114">
        <f t="shared" si="12"/>
        <v>10422.942640000001</v>
      </c>
      <c r="H16" s="114">
        <f t="shared" si="12"/>
        <v>10794.86463</v>
      </c>
      <c r="I16" s="94">
        <f t="shared" si="12"/>
        <v>12168.46609</v>
      </c>
      <c r="J16" s="93">
        <f aca="true" t="shared" si="13" ref="J16:AC16">2281.73*J15</f>
        <v>11780.571989999999</v>
      </c>
      <c r="K16" s="114">
        <f t="shared" si="13"/>
        <v>16435.301190000002</v>
      </c>
      <c r="L16" s="114">
        <f t="shared" si="13"/>
        <v>11563.80764</v>
      </c>
      <c r="M16" s="94">
        <f t="shared" si="13"/>
        <v>11682.4576</v>
      </c>
      <c r="N16" s="93">
        <f t="shared" si="13"/>
        <v>13649.308860000003</v>
      </c>
      <c r="O16" s="114">
        <f t="shared" si="13"/>
        <v>4529.23405</v>
      </c>
      <c r="P16" s="114">
        <f t="shared" si="13"/>
        <v>4593.122490000001</v>
      </c>
      <c r="Q16" s="94">
        <f t="shared" si="13"/>
        <v>16569.92326</v>
      </c>
      <c r="R16" s="93">
        <f t="shared" si="13"/>
        <v>16410.20216</v>
      </c>
      <c r="S16" s="114">
        <f t="shared" si="13"/>
        <v>7842.306009999999</v>
      </c>
      <c r="T16" s="114">
        <f t="shared" si="13"/>
        <v>12533.54289</v>
      </c>
      <c r="U16" s="94">
        <f t="shared" si="13"/>
        <v>12567.76884</v>
      </c>
      <c r="V16" s="93">
        <f t="shared" si="13"/>
        <v>11716.68355</v>
      </c>
      <c r="W16" s="114">
        <f t="shared" si="13"/>
        <v>4531.51578</v>
      </c>
      <c r="X16" s="114">
        <f t="shared" si="13"/>
        <v>11821.64313</v>
      </c>
      <c r="Y16" s="94">
        <f t="shared" si="13"/>
        <v>16373.69448</v>
      </c>
      <c r="Z16" s="93">
        <f t="shared" si="13"/>
        <v>11794.262369999999</v>
      </c>
      <c r="AA16" s="114">
        <f t="shared" si="13"/>
        <v>11878.686380000001</v>
      </c>
      <c r="AB16" s="114">
        <f t="shared" si="13"/>
        <v>11812.516210000003</v>
      </c>
      <c r="AC16" s="94">
        <f t="shared" si="13"/>
        <v>11837.61524</v>
      </c>
      <c r="AD16" s="93">
        <f aca="true" t="shared" si="14" ref="AD16:BP16">2281.73*AD15</f>
        <v>12668.164960000004</v>
      </c>
      <c r="AE16" s="114">
        <f t="shared" si="14"/>
        <v>9471.46123</v>
      </c>
      <c r="AF16" s="114">
        <f t="shared" si="14"/>
        <v>16524.28866</v>
      </c>
      <c r="AG16" s="94">
        <f t="shared" si="14"/>
        <v>16474.090600000003</v>
      </c>
      <c r="AH16" s="93">
        <f t="shared" si="14"/>
        <v>16179.747430000003</v>
      </c>
      <c r="AI16" s="114">
        <f t="shared" si="14"/>
        <v>4579.432110000001</v>
      </c>
      <c r="AJ16" s="114">
        <f t="shared" si="14"/>
        <v>4403.7389</v>
      </c>
      <c r="AK16" s="94">
        <f t="shared" si="14"/>
        <v>8999.14312</v>
      </c>
      <c r="AL16" s="93">
        <f t="shared" si="14"/>
        <v>9446.362200000001</v>
      </c>
      <c r="AM16" s="114">
        <f t="shared" si="14"/>
        <v>12074.915160000002</v>
      </c>
      <c r="AN16" s="114">
        <f t="shared" si="14"/>
        <v>12357.849680000001</v>
      </c>
      <c r="AO16" s="94">
        <f t="shared" si="14"/>
        <v>26447.53243</v>
      </c>
      <c r="AP16" s="93">
        <f t="shared" si="14"/>
        <v>23444.77575</v>
      </c>
      <c r="AQ16" s="114">
        <f t="shared" si="14"/>
        <v>24131.576479999996</v>
      </c>
      <c r="AR16" s="114">
        <f t="shared" si="14"/>
        <v>15155.250660000002</v>
      </c>
      <c r="AS16" s="94">
        <f t="shared" si="14"/>
        <v>12567.76884</v>
      </c>
      <c r="AT16" s="93">
        <f t="shared" si="14"/>
        <v>12401.202550000002</v>
      </c>
      <c r="AU16" s="114">
        <f t="shared" si="14"/>
        <v>12166.184360000001</v>
      </c>
      <c r="AV16" s="114">
        <f t="shared" si="14"/>
        <v>14101.091400000001</v>
      </c>
      <c r="AW16" s="94">
        <f t="shared" si="14"/>
        <v>10258.658080000001</v>
      </c>
      <c r="AX16" s="93">
        <f t="shared" si="14"/>
        <v>13717.760760000001</v>
      </c>
      <c r="AY16" s="114">
        <f t="shared" si="14"/>
        <v>18422.688020000005</v>
      </c>
      <c r="AZ16" s="114">
        <f t="shared" si="14"/>
        <v>4953.635830000001</v>
      </c>
      <c r="BA16" s="93">
        <f t="shared" si="14"/>
        <v>11604.878780000001</v>
      </c>
      <c r="BB16" s="114">
        <f t="shared" si="14"/>
        <v>11481.66536</v>
      </c>
      <c r="BC16" s="114">
        <f t="shared" si="14"/>
        <v>13001.29754</v>
      </c>
      <c r="BD16" s="94">
        <f t="shared" si="14"/>
        <v>12227.79107</v>
      </c>
      <c r="BE16" s="93">
        <f t="shared" si="14"/>
        <v>10199.333100000002</v>
      </c>
      <c r="BF16" s="114">
        <f t="shared" si="14"/>
        <v>12528.979430000001</v>
      </c>
      <c r="BG16" s="114">
        <f t="shared" si="14"/>
        <v>12161.6209</v>
      </c>
      <c r="BH16" s="94">
        <f t="shared" si="14"/>
        <v>5877.736480000001</v>
      </c>
      <c r="BI16" s="93">
        <f t="shared" si="14"/>
        <v>12620.248630000002</v>
      </c>
      <c r="BJ16" s="114">
        <f t="shared" si="14"/>
        <v>16830.04048</v>
      </c>
      <c r="BK16" s="114">
        <f t="shared" si="14"/>
        <v>12387.51217</v>
      </c>
      <c r="BL16" s="94">
        <f t="shared" si="14"/>
        <v>17633.20944</v>
      </c>
      <c r="BM16" s="93">
        <f t="shared" si="14"/>
        <v>11853.587350000002</v>
      </c>
      <c r="BN16" s="114">
        <f t="shared" si="14"/>
        <v>11794.262369999999</v>
      </c>
      <c r="BO16" s="114">
        <f t="shared" si="14"/>
        <v>12074.915160000002</v>
      </c>
      <c r="BP16" s="93">
        <f t="shared" si="14"/>
        <v>9464.61604</v>
      </c>
      <c r="BQ16" s="114">
        <f aca="true" t="shared" si="15" ref="BQ16:CH16">2281.73*BQ15</f>
        <v>15616.160119999999</v>
      </c>
      <c r="BR16" s="114">
        <f t="shared" si="15"/>
        <v>4761.97051</v>
      </c>
      <c r="BS16" s="94">
        <f t="shared" si="15"/>
        <v>4545.206160000001</v>
      </c>
      <c r="BT16" s="93">
        <f t="shared" si="15"/>
        <v>3917.7304099999997</v>
      </c>
      <c r="BU16" s="114">
        <f t="shared" si="15"/>
        <v>9549.040050000001</v>
      </c>
      <c r="BV16" s="114">
        <f t="shared" si="15"/>
        <v>16718.23571</v>
      </c>
      <c r="BW16" s="114">
        <f t="shared" si="15"/>
        <v>16448.991570000002</v>
      </c>
      <c r="BX16" s="114">
        <f t="shared" si="15"/>
        <v>6963.83996</v>
      </c>
      <c r="BY16" s="94">
        <f t="shared" si="15"/>
        <v>13827.283800000001</v>
      </c>
      <c r="BZ16" s="93">
        <f t="shared" si="15"/>
        <v>13745.141520000001</v>
      </c>
      <c r="CA16" s="114">
        <f t="shared" si="15"/>
        <v>13400.600289999998</v>
      </c>
      <c r="CB16" s="114">
        <f t="shared" si="15"/>
        <v>13487.306030000002</v>
      </c>
      <c r="CC16" s="114">
        <f t="shared" si="15"/>
        <v>12218.66415</v>
      </c>
      <c r="CD16" s="114">
        <f t="shared" si="15"/>
        <v>13336.711850000002</v>
      </c>
      <c r="CE16" s="94">
        <f t="shared" si="15"/>
        <v>12125.113220000001</v>
      </c>
      <c r="CF16" s="93">
        <f t="shared" si="15"/>
        <v>12517.570780000002</v>
      </c>
      <c r="CG16" s="114">
        <f t="shared" si="15"/>
        <v>12325.905460000002</v>
      </c>
      <c r="CH16" s="114">
        <f t="shared" si="15"/>
        <v>8134.36745</v>
      </c>
    </row>
    <row r="17" spans="1:86" ht="15.75" customHeight="1">
      <c r="A17" s="200"/>
      <c r="B17" s="81" t="s">
        <v>106</v>
      </c>
      <c r="C17" s="93">
        <f aca="true" t="shared" si="16" ref="C17:I17">C16/C9/12</f>
        <v>1.9014416666666667</v>
      </c>
      <c r="D17" s="93">
        <f t="shared" si="16"/>
        <v>1.9014416666666667</v>
      </c>
      <c r="E17" s="114">
        <f t="shared" si="16"/>
        <v>1.9014416666666667</v>
      </c>
      <c r="F17" s="93">
        <f t="shared" si="16"/>
        <v>1.9014416666666667</v>
      </c>
      <c r="G17" s="114">
        <f t="shared" si="16"/>
        <v>1.901441666666667</v>
      </c>
      <c r="H17" s="114">
        <f t="shared" si="16"/>
        <v>1.9014416666666667</v>
      </c>
      <c r="I17" s="94">
        <f t="shared" si="16"/>
        <v>1.901441666666667</v>
      </c>
      <c r="J17" s="93">
        <f aca="true" t="shared" si="17" ref="J17:AC17">J16/J9/12</f>
        <v>1.9014416666666667</v>
      </c>
      <c r="K17" s="114">
        <f t="shared" si="17"/>
        <v>1.901441666666667</v>
      </c>
      <c r="L17" s="114">
        <f t="shared" si="17"/>
        <v>1.901441666666667</v>
      </c>
      <c r="M17" s="94">
        <f t="shared" si="17"/>
        <v>1.9014416666666667</v>
      </c>
      <c r="N17" s="93">
        <f t="shared" si="17"/>
        <v>1.901441666666667</v>
      </c>
      <c r="O17" s="114">
        <f t="shared" si="17"/>
        <v>1.9014416666666667</v>
      </c>
      <c r="P17" s="114">
        <f t="shared" si="17"/>
        <v>1.901441666666667</v>
      </c>
      <c r="Q17" s="94">
        <f t="shared" si="17"/>
        <v>1.9014416666666667</v>
      </c>
      <c r="R17" s="93">
        <f t="shared" si="17"/>
        <v>1.9014416666666667</v>
      </c>
      <c r="S17" s="114">
        <f t="shared" si="17"/>
        <v>1.9014416666666667</v>
      </c>
      <c r="T17" s="114">
        <f t="shared" si="17"/>
        <v>1.901441666666667</v>
      </c>
      <c r="U17" s="94">
        <f t="shared" si="17"/>
        <v>1.901441666666667</v>
      </c>
      <c r="V17" s="93">
        <f t="shared" si="17"/>
        <v>1.9014416666666667</v>
      </c>
      <c r="W17" s="114">
        <f t="shared" si="17"/>
        <v>1.9014416666666667</v>
      </c>
      <c r="X17" s="114">
        <f t="shared" si="17"/>
        <v>1.9014416666666667</v>
      </c>
      <c r="Y17" s="94">
        <f t="shared" si="17"/>
        <v>1.9014416666666667</v>
      </c>
      <c r="Z17" s="93">
        <f t="shared" si="17"/>
        <v>1.9014416666666667</v>
      </c>
      <c r="AA17" s="114">
        <f t="shared" si="17"/>
        <v>1.9014416666666667</v>
      </c>
      <c r="AB17" s="114">
        <f t="shared" si="17"/>
        <v>1.901441666666667</v>
      </c>
      <c r="AC17" s="94">
        <f t="shared" si="17"/>
        <v>1.9014416666666667</v>
      </c>
      <c r="AD17" s="93">
        <f aca="true" t="shared" si="18" ref="AD17:BP17">AD16/AD9/12</f>
        <v>1.901441666666667</v>
      </c>
      <c r="AE17" s="114">
        <f t="shared" si="18"/>
        <v>1.9014416666666667</v>
      </c>
      <c r="AF17" s="114">
        <f t="shared" si="18"/>
        <v>1.9014416666666663</v>
      </c>
      <c r="AG17" s="94">
        <f t="shared" si="18"/>
        <v>1.901441666666667</v>
      </c>
      <c r="AH17" s="93">
        <f t="shared" si="18"/>
        <v>1.901441666666667</v>
      </c>
      <c r="AI17" s="114">
        <f t="shared" si="18"/>
        <v>1.901441666666667</v>
      </c>
      <c r="AJ17" s="114">
        <f t="shared" si="18"/>
        <v>1.901441666666667</v>
      </c>
      <c r="AK17" s="94">
        <f t="shared" si="18"/>
        <v>1.901441666666667</v>
      </c>
      <c r="AL17" s="93">
        <f t="shared" si="18"/>
        <v>1.901441666666667</v>
      </c>
      <c r="AM17" s="114">
        <f t="shared" si="18"/>
        <v>1.901441666666667</v>
      </c>
      <c r="AN17" s="114">
        <f t="shared" si="18"/>
        <v>1.9014416666666667</v>
      </c>
      <c r="AO17" s="94">
        <f t="shared" si="18"/>
        <v>1.9014416666666667</v>
      </c>
      <c r="AP17" s="93">
        <f t="shared" si="18"/>
        <v>1.9014416666666667</v>
      </c>
      <c r="AQ17" s="114">
        <f t="shared" si="18"/>
        <v>1.9014416666666667</v>
      </c>
      <c r="AR17" s="114">
        <f t="shared" si="18"/>
        <v>1.9014416666666667</v>
      </c>
      <c r="AS17" s="94">
        <f t="shared" si="18"/>
        <v>1.901441666666667</v>
      </c>
      <c r="AT17" s="93">
        <f t="shared" si="18"/>
        <v>1.901441666666667</v>
      </c>
      <c r="AU17" s="114">
        <f t="shared" si="18"/>
        <v>1.9014416666666667</v>
      </c>
      <c r="AV17" s="114">
        <f t="shared" si="18"/>
        <v>1.901441666666667</v>
      </c>
      <c r="AW17" s="94">
        <f t="shared" si="18"/>
        <v>1.9014416666666667</v>
      </c>
      <c r="AX17" s="93">
        <f t="shared" si="18"/>
        <v>1.9014416666666667</v>
      </c>
      <c r="AY17" s="114">
        <f t="shared" si="18"/>
        <v>1.9014416666666671</v>
      </c>
      <c r="AZ17" s="114">
        <f t="shared" si="18"/>
        <v>1.9014416666666671</v>
      </c>
      <c r="BA17" s="93">
        <f t="shared" si="18"/>
        <v>1.9014416666666667</v>
      </c>
      <c r="BB17" s="114">
        <f t="shared" si="18"/>
        <v>1.901441666666667</v>
      </c>
      <c r="BC17" s="114">
        <f t="shared" si="18"/>
        <v>1.9014416666666667</v>
      </c>
      <c r="BD17" s="94">
        <f t="shared" si="18"/>
        <v>1.9014416666666667</v>
      </c>
      <c r="BE17" s="93">
        <f t="shared" si="18"/>
        <v>1.901441666666667</v>
      </c>
      <c r="BF17" s="114">
        <f t="shared" si="18"/>
        <v>1.901441666666667</v>
      </c>
      <c r="BG17" s="114">
        <f t="shared" si="18"/>
        <v>1.9014416666666667</v>
      </c>
      <c r="BH17" s="94">
        <f t="shared" si="18"/>
        <v>1.901441666666667</v>
      </c>
      <c r="BI17" s="93">
        <f t="shared" si="18"/>
        <v>1.901441666666667</v>
      </c>
      <c r="BJ17" s="114">
        <f t="shared" si="18"/>
        <v>1.9014416666666667</v>
      </c>
      <c r="BK17" s="114">
        <f t="shared" si="18"/>
        <v>1.9014416666666667</v>
      </c>
      <c r="BL17" s="94">
        <f t="shared" si="18"/>
        <v>2.8521625</v>
      </c>
      <c r="BM17" s="93">
        <f t="shared" si="18"/>
        <v>1.901441666666667</v>
      </c>
      <c r="BN17" s="114">
        <f t="shared" si="18"/>
        <v>1.9014416666666667</v>
      </c>
      <c r="BO17" s="114">
        <f t="shared" si="18"/>
        <v>1.901441666666667</v>
      </c>
      <c r="BP17" s="93">
        <f t="shared" si="18"/>
        <v>1.901441666666667</v>
      </c>
      <c r="BQ17" s="114">
        <f aca="true" t="shared" si="19" ref="BQ17:CH17">BQ16/BQ9/12</f>
        <v>1.9014416666666667</v>
      </c>
      <c r="BR17" s="114">
        <f t="shared" si="19"/>
        <v>1.901441666666667</v>
      </c>
      <c r="BS17" s="94">
        <f t="shared" si="19"/>
        <v>1.901441666666667</v>
      </c>
      <c r="BT17" s="93">
        <f t="shared" si="19"/>
        <v>1.9014416666666667</v>
      </c>
      <c r="BU17" s="114">
        <f t="shared" si="19"/>
        <v>1.901441666666667</v>
      </c>
      <c r="BV17" s="114">
        <f t="shared" si="19"/>
        <v>1.9014416666666667</v>
      </c>
      <c r="BW17" s="114">
        <f t="shared" si="19"/>
        <v>1.901441666666667</v>
      </c>
      <c r="BX17" s="114">
        <f t="shared" si="19"/>
        <v>1.901441666666667</v>
      </c>
      <c r="BY17" s="94">
        <f t="shared" si="19"/>
        <v>1.901441666666667</v>
      </c>
      <c r="BZ17" s="93">
        <f t="shared" si="19"/>
        <v>1.901441666666667</v>
      </c>
      <c r="CA17" s="114">
        <f t="shared" si="19"/>
        <v>1.9014416666666667</v>
      </c>
      <c r="CB17" s="114">
        <f t="shared" si="19"/>
        <v>1.901441666666667</v>
      </c>
      <c r="CC17" s="114">
        <f t="shared" si="19"/>
        <v>1.9014416666666667</v>
      </c>
      <c r="CD17" s="114">
        <f t="shared" si="19"/>
        <v>1.901441666666667</v>
      </c>
      <c r="CE17" s="94">
        <f t="shared" si="19"/>
        <v>1.901441666666667</v>
      </c>
      <c r="CF17" s="93">
        <f t="shared" si="19"/>
        <v>1.901441666666667</v>
      </c>
      <c r="CG17" s="114">
        <f t="shared" si="19"/>
        <v>1.901441666666667</v>
      </c>
      <c r="CH17" s="114">
        <f t="shared" si="19"/>
        <v>1.9014416666666667</v>
      </c>
    </row>
    <row r="18" spans="1:86" ht="13.5" customHeight="1" thickBot="1">
      <c r="A18" s="201"/>
      <c r="B18" s="79" t="s">
        <v>14</v>
      </c>
      <c r="C18" s="112" t="s">
        <v>310</v>
      </c>
      <c r="D18" s="112" t="s">
        <v>310</v>
      </c>
      <c r="E18" s="112" t="s">
        <v>310</v>
      </c>
      <c r="F18" s="112" t="s">
        <v>310</v>
      </c>
      <c r="G18" s="112" t="s">
        <v>310</v>
      </c>
      <c r="H18" s="112" t="s">
        <v>310</v>
      </c>
      <c r="I18" s="113" t="s">
        <v>310</v>
      </c>
      <c r="J18" s="112" t="s">
        <v>310</v>
      </c>
      <c r="K18" s="112" t="s">
        <v>310</v>
      </c>
      <c r="L18" s="112" t="s">
        <v>310</v>
      </c>
      <c r="M18" s="113" t="s">
        <v>310</v>
      </c>
      <c r="N18" s="112" t="s">
        <v>310</v>
      </c>
      <c r="O18" s="112" t="s">
        <v>310</v>
      </c>
      <c r="P18" s="112" t="s">
        <v>310</v>
      </c>
      <c r="Q18" s="113" t="s">
        <v>310</v>
      </c>
      <c r="R18" s="112" t="s">
        <v>310</v>
      </c>
      <c r="S18" s="112" t="s">
        <v>310</v>
      </c>
      <c r="T18" s="112" t="s">
        <v>310</v>
      </c>
      <c r="U18" s="113" t="s">
        <v>310</v>
      </c>
      <c r="V18" s="112" t="s">
        <v>310</v>
      </c>
      <c r="W18" s="112" t="s">
        <v>310</v>
      </c>
      <c r="X18" s="112" t="s">
        <v>310</v>
      </c>
      <c r="Y18" s="113" t="s">
        <v>310</v>
      </c>
      <c r="Z18" s="112" t="s">
        <v>310</v>
      </c>
      <c r="AA18" s="112" t="s">
        <v>310</v>
      </c>
      <c r="AB18" s="112" t="s">
        <v>310</v>
      </c>
      <c r="AC18" s="113" t="s">
        <v>310</v>
      </c>
      <c r="AD18" s="112" t="s">
        <v>310</v>
      </c>
      <c r="AE18" s="112" t="s">
        <v>310</v>
      </c>
      <c r="AF18" s="112" t="s">
        <v>310</v>
      </c>
      <c r="AG18" s="113" t="s">
        <v>310</v>
      </c>
      <c r="AH18" s="112" t="s">
        <v>310</v>
      </c>
      <c r="AI18" s="112" t="s">
        <v>310</v>
      </c>
      <c r="AJ18" s="112" t="s">
        <v>310</v>
      </c>
      <c r="AK18" s="113" t="s">
        <v>310</v>
      </c>
      <c r="AL18" s="112" t="s">
        <v>310</v>
      </c>
      <c r="AM18" s="112" t="s">
        <v>310</v>
      </c>
      <c r="AN18" s="112" t="s">
        <v>310</v>
      </c>
      <c r="AO18" s="113" t="s">
        <v>310</v>
      </c>
      <c r="AP18" s="112" t="s">
        <v>310</v>
      </c>
      <c r="AQ18" s="112" t="s">
        <v>310</v>
      </c>
      <c r="AR18" s="112" t="s">
        <v>310</v>
      </c>
      <c r="AS18" s="113" t="s">
        <v>310</v>
      </c>
      <c r="AT18" s="112" t="s">
        <v>310</v>
      </c>
      <c r="AU18" s="112" t="s">
        <v>310</v>
      </c>
      <c r="AV18" s="112" t="s">
        <v>310</v>
      </c>
      <c r="AW18" s="113" t="s">
        <v>310</v>
      </c>
      <c r="AX18" s="112" t="s">
        <v>310</v>
      </c>
      <c r="AY18" s="112" t="s">
        <v>310</v>
      </c>
      <c r="AZ18" s="112" t="s">
        <v>310</v>
      </c>
      <c r="BA18" s="112" t="s">
        <v>310</v>
      </c>
      <c r="BB18" s="112" t="s">
        <v>310</v>
      </c>
      <c r="BC18" s="112" t="s">
        <v>310</v>
      </c>
      <c r="BD18" s="113" t="s">
        <v>310</v>
      </c>
      <c r="BE18" s="112" t="s">
        <v>310</v>
      </c>
      <c r="BF18" s="112" t="s">
        <v>310</v>
      </c>
      <c r="BG18" s="112" t="s">
        <v>310</v>
      </c>
      <c r="BH18" s="113" t="s">
        <v>310</v>
      </c>
      <c r="BI18" s="112" t="s">
        <v>310</v>
      </c>
      <c r="BJ18" s="112" t="s">
        <v>310</v>
      </c>
      <c r="BK18" s="112" t="s">
        <v>310</v>
      </c>
      <c r="BL18" s="113" t="s">
        <v>310</v>
      </c>
      <c r="BM18" s="112" t="s">
        <v>310</v>
      </c>
      <c r="BN18" s="112" t="s">
        <v>310</v>
      </c>
      <c r="BO18" s="112" t="s">
        <v>310</v>
      </c>
      <c r="BP18" s="112" t="s">
        <v>310</v>
      </c>
      <c r="BQ18" s="112" t="s">
        <v>310</v>
      </c>
      <c r="BR18" s="112" t="s">
        <v>310</v>
      </c>
      <c r="BS18" s="113" t="s">
        <v>310</v>
      </c>
      <c r="BT18" s="112" t="s">
        <v>310</v>
      </c>
      <c r="BU18" s="112" t="s">
        <v>310</v>
      </c>
      <c r="BV18" s="112" t="s">
        <v>310</v>
      </c>
      <c r="BW18" s="112" t="s">
        <v>310</v>
      </c>
      <c r="BX18" s="112" t="s">
        <v>310</v>
      </c>
      <c r="BY18" s="113" t="s">
        <v>310</v>
      </c>
      <c r="BZ18" s="112" t="s">
        <v>310</v>
      </c>
      <c r="CA18" s="112" t="s">
        <v>310</v>
      </c>
      <c r="CB18" s="112" t="s">
        <v>310</v>
      </c>
      <c r="CC18" s="112" t="s">
        <v>310</v>
      </c>
      <c r="CD18" s="112" t="s">
        <v>310</v>
      </c>
      <c r="CE18" s="113" t="s">
        <v>310</v>
      </c>
      <c r="CF18" s="112" t="s">
        <v>310</v>
      </c>
      <c r="CG18" s="112" t="s">
        <v>310</v>
      </c>
      <c r="CH18" s="112" t="s">
        <v>310</v>
      </c>
    </row>
    <row r="19" spans="1:86" ht="15" customHeight="1" thickTop="1">
      <c r="A19" s="199" t="s">
        <v>314</v>
      </c>
      <c r="B19" s="82" t="s">
        <v>305</v>
      </c>
      <c r="C19" s="85">
        <v>438</v>
      </c>
      <c r="D19" s="85">
        <v>446</v>
      </c>
      <c r="E19" s="115">
        <v>439</v>
      </c>
      <c r="F19" s="85">
        <v>577</v>
      </c>
      <c r="G19" s="115">
        <v>373</v>
      </c>
      <c r="H19" s="115">
        <v>380</v>
      </c>
      <c r="I19" s="86">
        <v>447</v>
      </c>
      <c r="J19" s="85">
        <v>436</v>
      </c>
      <c r="K19" s="115">
        <v>588</v>
      </c>
      <c r="L19" s="115">
        <v>428</v>
      </c>
      <c r="M19" s="86">
        <v>439</v>
      </c>
      <c r="N19" s="85">
        <v>493</v>
      </c>
      <c r="O19" s="115">
        <v>297</v>
      </c>
      <c r="P19" s="115">
        <v>298</v>
      </c>
      <c r="Q19" s="86">
        <v>598</v>
      </c>
      <c r="R19" s="85">
        <v>586</v>
      </c>
      <c r="S19" s="115">
        <v>281</v>
      </c>
      <c r="T19" s="115">
        <v>472</v>
      </c>
      <c r="U19" s="86">
        <v>461</v>
      </c>
      <c r="V19" s="85">
        <v>427</v>
      </c>
      <c r="W19" s="115">
        <v>390</v>
      </c>
      <c r="X19" s="115">
        <v>432</v>
      </c>
      <c r="Y19" s="86">
        <v>584</v>
      </c>
      <c r="Z19" s="85">
        <v>433</v>
      </c>
      <c r="AA19" s="115">
        <v>432</v>
      </c>
      <c r="AB19" s="115">
        <v>432</v>
      </c>
      <c r="AC19" s="86">
        <v>434</v>
      </c>
      <c r="AD19" s="85">
        <v>451</v>
      </c>
      <c r="AE19" s="115">
        <v>334</v>
      </c>
      <c r="AF19" s="115">
        <v>597</v>
      </c>
      <c r="AG19" s="86">
        <v>583</v>
      </c>
      <c r="AH19" s="85">
        <v>570</v>
      </c>
      <c r="AI19" s="115">
        <v>300</v>
      </c>
      <c r="AJ19" s="115">
        <v>301</v>
      </c>
      <c r="AK19" s="86">
        <v>322</v>
      </c>
      <c r="AL19" s="85">
        <v>358</v>
      </c>
      <c r="AM19" s="115">
        <v>432</v>
      </c>
      <c r="AN19" s="115">
        <v>456</v>
      </c>
      <c r="AO19" s="86">
        <v>936</v>
      </c>
      <c r="AP19" s="85">
        <v>996</v>
      </c>
      <c r="AQ19" s="115">
        <v>944</v>
      </c>
      <c r="AR19" s="115">
        <v>595</v>
      </c>
      <c r="AS19" s="86">
        <v>445</v>
      </c>
      <c r="AT19" s="85">
        <v>438</v>
      </c>
      <c r="AU19" s="115">
        <v>436</v>
      </c>
      <c r="AV19" s="115">
        <v>501</v>
      </c>
      <c r="AW19" s="86">
        <v>330</v>
      </c>
      <c r="AX19" s="85">
        <v>508</v>
      </c>
      <c r="AY19" s="115">
        <v>646</v>
      </c>
      <c r="AZ19" s="115">
        <v>315</v>
      </c>
      <c r="BA19" s="85">
        <v>465</v>
      </c>
      <c r="BB19" s="115">
        <v>454</v>
      </c>
      <c r="BC19" s="115">
        <v>508</v>
      </c>
      <c r="BD19" s="86">
        <v>472</v>
      </c>
      <c r="BE19" s="85">
        <v>343</v>
      </c>
      <c r="BF19" s="115">
        <v>460</v>
      </c>
      <c r="BG19" s="115">
        <v>455</v>
      </c>
      <c r="BH19" s="86">
        <v>413</v>
      </c>
      <c r="BI19" s="85">
        <v>486</v>
      </c>
      <c r="BJ19" s="115">
        <v>600</v>
      </c>
      <c r="BK19" s="115">
        <v>495</v>
      </c>
      <c r="BL19" s="86">
        <v>436</v>
      </c>
      <c r="BM19" s="85">
        <v>439</v>
      </c>
      <c r="BN19" s="115">
        <v>436</v>
      </c>
      <c r="BO19" s="115">
        <v>438</v>
      </c>
      <c r="BP19" s="85">
        <v>334</v>
      </c>
      <c r="BQ19" s="115">
        <v>590</v>
      </c>
      <c r="BR19" s="115">
        <v>328</v>
      </c>
      <c r="BS19" s="86">
        <v>305.5</v>
      </c>
      <c r="BT19" s="85">
        <v>272</v>
      </c>
      <c r="BU19" s="115">
        <v>362</v>
      </c>
      <c r="BV19" s="115">
        <v>564</v>
      </c>
      <c r="BW19" s="115">
        <v>600</v>
      </c>
      <c r="BX19" s="115">
        <v>250</v>
      </c>
      <c r="BY19" s="86">
        <v>543</v>
      </c>
      <c r="BZ19" s="85">
        <v>495</v>
      </c>
      <c r="CA19" s="115">
        <v>488</v>
      </c>
      <c r="CB19" s="115">
        <v>488</v>
      </c>
      <c r="CC19" s="115">
        <v>456</v>
      </c>
      <c r="CD19" s="115">
        <v>477</v>
      </c>
      <c r="CE19" s="86">
        <v>456</v>
      </c>
      <c r="CF19" s="85">
        <v>484</v>
      </c>
      <c r="CG19" s="115">
        <v>459</v>
      </c>
      <c r="CH19" s="115">
        <v>386</v>
      </c>
    </row>
    <row r="20" spans="1:86" ht="12.75">
      <c r="A20" s="200"/>
      <c r="B20" s="83" t="s">
        <v>278</v>
      </c>
      <c r="C20" s="114">
        <f aca="true" t="shared" si="20" ref="C20:I20">C19*0.1</f>
        <v>43.800000000000004</v>
      </c>
      <c r="D20" s="114">
        <f t="shared" si="20"/>
        <v>44.6</v>
      </c>
      <c r="E20" s="114">
        <f t="shared" si="20"/>
        <v>43.900000000000006</v>
      </c>
      <c r="F20" s="114">
        <f t="shared" si="20"/>
        <v>57.7</v>
      </c>
      <c r="G20" s="114">
        <f t="shared" si="20"/>
        <v>37.300000000000004</v>
      </c>
      <c r="H20" s="114">
        <f t="shared" si="20"/>
        <v>38</v>
      </c>
      <c r="I20" s="116">
        <f t="shared" si="20"/>
        <v>44.7</v>
      </c>
      <c r="J20" s="114">
        <f>J19*0.08</f>
        <v>34.88</v>
      </c>
      <c r="K20" s="114">
        <f>K19*0.1</f>
        <v>58.800000000000004</v>
      </c>
      <c r="L20" s="114">
        <f>L19*0.1</f>
        <v>42.800000000000004</v>
      </c>
      <c r="M20" s="116">
        <f>M19*0.1</f>
        <v>43.900000000000006</v>
      </c>
      <c r="N20" s="114">
        <f>N19*0.1</f>
        <v>49.300000000000004</v>
      </c>
      <c r="O20" s="114">
        <f>O19*0.06</f>
        <v>17.82</v>
      </c>
      <c r="P20" s="114">
        <f>P19*0.06</f>
        <v>17.88</v>
      </c>
      <c r="Q20" s="116">
        <f>Q19*0.1</f>
        <v>59.800000000000004</v>
      </c>
      <c r="R20" s="114">
        <f>R19*0.11</f>
        <v>64.46</v>
      </c>
      <c r="S20" s="114">
        <f aca="true" t="shared" si="21" ref="S20:X20">S19*0.1</f>
        <v>28.1</v>
      </c>
      <c r="T20" s="114">
        <f t="shared" si="21"/>
        <v>47.2</v>
      </c>
      <c r="U20" s="116">
        <f t="shared" si="21"/>
        <v>46.1</v>
      </c>
      <c r="V20" s="114">
        <f t="shared" si="21"/>
        <v>42.7</v>
      </c>
      <c r="W20" s="114">
        <f>W19*0.04</f>
        <v>15.6</v>
      </c>
      <c r="X20" s="114">
        <f t="shared" si="21"/>
        <v>43.2</v>
      </c>
      <c r="Y20" s="116">
        <f>Y19*0.11</f>
        <v>64.24</v>
      </c>
      <c r="Z20" s="114">
        <f>Z19*0.1</f>
        <v>43.300000000000004</v>
      </c>
      <c r="AA20" s="114">
        <f>AA19*0.1</f>
        <v>43.2</v>
      </c>
      <c r="AB20" s="114">
        <f>AB19*0.1</f>
        <v>43.2</v>
      </c>
      <c r="AC20" s="116">
        <f>AC19*0.09</f>
        <v>39.059999999999995</v>
      </c>
      <c r="AD20" s="114">
        <f>AD19*0.11</f>
        <v>49.61</v>
      </c>
      <c r="AE20" s="114">
        <f>AE19*0.08</f>
        <v>26.72</v>
      </c>
      <c r="AF20" s="114">
        <f>AF19*0.08</f>
        <v>47.76</v>
      </c>
      <c r="AG20" s="116">
        <f>AG19*0.1</f>
        <v>58.300000000000004</v>
      </c>
      <c r="AH20" s="114">
        <f>AH19*0.1</f>
        <v>57</v>
      </c>
      <c r="AI20" s="114">
        <f>AI19*0.06</f>
        <v>18</v>
      </c>
      <c r="AJ20" s="114">
        <f>AJ19*0.06</f>
        <v>18.06</v>
      </c>
      <c r="AK20" s="116">
        <f>AK19*0.1</f>
        <v>32.2</v>
      </c>
      <c r="AL20" s="114">
        <f>AL19*0.1</f>
        <v>35.800000000000004</v>
      </c>
      <c r="AM20" s="114">
        <f>AM19*0.1</f>
        <v>43.2</v>
      </c>
      <c r="AN20" s="114">
        <f>AN19*0.1</f>
        <v>45.6</v>
      </c>
      <c r="AO20" s="116">
        <f>AO19*0.11</f>
        <v>102.96</v>
      </c>
      <c r="AP20" s="114">
        <f>AP19*0.1</f>
        <v>99.60000000000001</v>
      </c>
      <c r="AQ20" s="114">
        <f>AQ19*0.1</f>
        <v>94.4</v>
      </c>
      <c r="AR20" s="114">
        <f>AR19*0.1</f>
        <v>59.5</v>
      </c>
      <c r="AS20" s="116">
        <f>AS19*0.11</f>
        <v>48.95</v>
      </c>
      <c r="AT20" s="114">
        <f>AT19*0.11</f>
        <v>48.18</v>
      </c>
      <c r="AU20" s="114">
        <f>AU19*0.1</f>
        <v>43.6</v>
      </c>
      <c r="AV20" s="114">
        <f>AV19*0.1</f>
        <v>50.1</v>
      </c>
      <c r="AW20" s="116">
        <f>AW19*0.1</f>
        <v>33</v>
      </c>
      <c r="AX20" s="114">
        <f>AX19*0.09</f>
        <v>45.72</v>
      </c>
      <c r="AY20" s="114">
        <f>AY19*0.1</f>
        <v>64.60000000000001</v>
      </c>
      <c r="AZ20" s="114">
        <f>AZ19*0.05</f>
        <v>15.75</v>
      </c>
      <c r="BA20" s="114">
        <f>BA19*0.09</f>
        <v>41.85</v>
      </c>
      <c r="BB20" s="114">
        <f>BB19*0.09</f>
        <v>40.86</v>
      </c>
      <c r="BC20" s="114">
        <f>BC19*0.09</f>
        <v>45.72</v>
      </c>
      <c r="BD20" s="116">
        <f>BD19*0.1</f>
        <v>47.2</v>
      </c>
      <c r="BE20" s="114">
        <f>BE19*0.1</f>
        <v>34.300000000000004</v>
      </c>
      <c r="BF20" s="114">
        <f>BF19*0.08</f>
        <v>36.800000000000004</v>
      </c>
      <c r="BG20" s="114">
        <f>BG19*0.08</f>
        <v>36.4</v>
      </c>
      <c r="BH20" s="116">
        <f>BH19*0.06</f>
        <v>24.779999999999998</v>
      </c>
      <c r="BI20" s="114">
        <f>BI19*0.1</f>
        <v>48.6</v>
      </c>
      <c r="BJ20" s="114">
        <f>BJ19*0.1</f>
        <v>60</v>
      </c>
      <c r="BK20" s="114">
        <f>BK19*0.08</f>
        <v>39.6</v>
      </c>
      <c r="BL20" s="116">
        <f>BL19*0.09</f>
        <v>39.24</v>
      </c>
      <c r="BM20" s="114">
        <f>BM19*0.1</f>
        <v>43.900000000000006</v>
      </c>
      <c r="BN20" s="114">
        <f>BN19*0.1</f>
        <v>43.6</v>
      </c>
      <c r="BO20" s="114">
        <f>BO19*0.1</f>
        <v>43.800000000000004</v>
      </c>
      <c r="BP20" s="114">
        <f>BP19*0.1</f>
        <v>33.4</v>
      </c>
      <c r="BQ20" s="114">
        <f>BQ19*0.1</f>
        <v>59</v>
      </c>
      <c r="BR20" s="114">
        <f>BR19*0.06</f>
        <v>19.68</v>
      </c>
      <c r="BS20" s="116">
        <f>BS19*0.06</f>
        <v>18.33</v>
      </c>
      <c r="BT20" s="114">
        <f>BT19*0.06</f>
        <v>16.32</v>
      </c>
      <c r="BU20" s="114">
        <f>BU19*0.08</f>
        <v>28.96</v>
      </c>
      <c r="BV20" s="114">
        <f>BV19*0.08</f>
        <v>45.12</v>
      </c>
      <c r="BW20" s="114">
        <f>BW19*0.1</f>
        <v>60</v>
      </c>
      <c r="BX20" s="114">
        <f>BX19*0.08</f>
        <v>20</v>
      </c>
      <c r="BY20" s="116">
        <f>BY19*0.1</f>
        <v>54.300000000000004</v>
      </c>
      <c r="BZ20" s="114">
        <f>BZ19*0.09</f>
        <v>44.55</v>
      </c>
      <c r="CA20" s="114">
        <f>CA19*0.1</f>
        <v>48.800000000000004</v>
      </c>
      <c r="CB20" s="114">
        <f>CB19*0.08</f>
        <v>39.04</v>
      </c>
      <c r="CC20" s="114">
        <f>CC19*0.1</f>
        <v>45.6</v>
      </c>
      <c r="CD20" s="114">
        <f>CD19*0.08</f>
        <v>38.160000000000004</v>
      </c>
      <c r="CE20" s="116">
        <f>CE19*0.1</f>
        <v>45.6</v>
      </c>
      <c r="CF20" s="114">
        <f>CF19*0.09</f>
        <v>43.559999999999995</v>
      </c>
      <c r="CG20" s="114">
        <f>CG19*0.08</f>
        <v>36.72</v>
      </c>
      <c r="CH20" s="114">
        <f>CH19*0.08</f>
        <v>30.88</v>
      </c>
    </row>
    <row r="21" spans="1:86" ht="13.5" customHeight="1">
      <c r="A21" s="200"/>
      <c r="B21" s="81" t="s">
        <v>309</v>
      </c>
      <c r="C21" s="91">
        <f aca="true" t="shared" si="22" ref="C21:I21">445.14*C20</f>
        <v>19497.132</v>
      </c>
      <c r="D21" s="91">
        <f t="shared" si="22"/>
        <v>19853.244</v>
      </c>
      <c r="E21" s="114">
        <f t="shared" si="22"/>
        <v>19541.646</v>
      </c>
      <c r="F21" s="91">
        <f t="shared" si="22"/>
        <v>25684.578</v>
      </c>
      <c r="G21" s="114">
        <f t="shared" si="22"/>
        <v>16603.722</v>
      </c>
      <c r="H21" s="114">
        <f t="shared" si="22"/>
        <v>16915.32</v>
      </c>
      <c r="I21" s="92">
        <f t="shared" si="22"/>
        <v>19897.758</v>
      </c>
      <c r="J21" s="91">
        <f aca="true" t="shared" si="23" ref="J21:AC21">445.14*J20</f>
        <v>15526.4832</v>
      </c>
      <c r="K21" s="114">
        <f t="shared" si="23"/>
        <v>26174.232</v>
      </c>
      <c r="L21" s="114">
        <f t="shared" si="23"/>
        <v>19051.992000000002</v>
      </c>
      <c r="M21" s="92">
        <f t="shared" si="23"/>
        <v>19541.646</v>
      </c>
      <c r="N21" s="91">
        <f t="shared" si="23"/>
        <v>21945.402000000002</v>
      </c>
      <c r="O21" s="114">
        <f t="shared" si="23"/>
        <v>7932.3948</v>
      </c>
      <c r="P21" s="114">
        <f t="shared" si="23"/>
        <v>7959.1032</v>
      </c>
      <c r="Q21" s="92">
        <f t="shared" si="23"/>
        <v>26619.372</v>
      </c>
      <c r="R21" s="91">
        <f t="shared" si="23"/>
        <v>28693.724399999996</v>
      </c>
      <c r="S21" s="114">
        <f t="shared" si="23"/>
        <v>12508.434000000001</v>
      </c>
      <c r="T21" s="114">
        <f t="shared" si="23"/>
        <v>21010.608</v>
      </c>
      <c r="U21" s="92">
        <f t="shared" si="23"/>
        <v>20520.954</v>
      </c>
      <c r="V21" s="91">
        <f t="shared" si="23"/>
        <v>19007.478</v>
      </c>
      <c r="W21" s="114">
        <f t="shared" si="23"/>
        <v>6944.183999999999</v>
      </c>
      <c r="X21" s="114">
        <f t="shared" si="23"/>
        <v>19230.048</v>
      </c>
      <c r="Y21" s="92">
        <f t="shared" si="23"/>
        <v>28595.793599999997</v>
      </c>
      <c r="Z21" s="91">
        <f t="shared" si="23"/>
        <v>19274.562</v>
      </c>
      <c r="AA21" s="114">
        <f t="shared" si="23"/>
        <v>19230.048</v>
      </c>
      <c r="AB21" s="114">
        <f t="shared" si="23"/>
        <v>19230.048</v>
      </c>
      <c r="AC21" s="92">
        <f t="shared" si="23"/>
        <v>17387.1684</v>
      </c>
      <c r="AD21" s="91">
        <f aca="true" t="shared" si="24" ref="AD21:BP21">445.14*AD20</f>
        <v>22083.395399999998</v>
      </c>
      <c r="AE21" s="114">
        <f t="shared" si="24"/>
        <v>11894.1408</v>
      </c>
      <c r="AF21" s="114">
        <f t="shared" si="24"/>
        <v>21259.8864</v>
      </c>
      <c r="AG21" s="92">
        <f t="shared" si="24"/>
        <v>25951.662</v>
      </c>
      <c r="AH21" s="91">
        <f t="shared" si="24"/>
        <v>25372.98</v>
      </c>
      <c r="AI21" s="114">
        <f t="shared" si="24"/>
        <v>8012.5199999999995</v>
      </c>
      <c r="AJ21" s="114">
        <f t="shared" si="24"/>
        <v>8039.228399999999</v>
      </c>
      <c r="AK21" s="92">
        <f t="shared" si="24"/>
        <v>14333.508000000002</v>
      </c>
      <c r="AL21" s="91">
        <f t="shared" si="24"/>
        <v>15936.012</v>
      </c>
      <c r="AM21" s="114">
        <f t="shared" si="24"/>
        <v>19230.048</v>
      </c>
      <c r="AN21" s="114">
        <f t="shared" si="24"/>
        <v>20298.384</v>
      </c>
      <c r="AO21" s="92">
        <f t="shared" si="24"/>
        <v>45831.6144</v>
      </c>
      <c r="AP21" s="91">
        <f t="shared" si="24"/>
        <v>44335.944</v>
      </c>
      <c r="AQ21" s="114">
        <f t="shared" si="24"/>
        <v>42021.216</v>
      </c>
      <c r="AR21" s="114">
        <f t="shared" si="24"/>
        <v>26485.829999999998</v>
      </c>
      <c r="AS21" s="92">
        <f t="shared" si="24"/>
        <v>21789.603</v>
      </c>
      <c r="AT21" s="91">
        <f t="shared" si="24"/>
        <v>21446.8452</v>
      </c>
      <c r="AU21" s="114">
        <f t="shared" si="24"/>
        <v>19408.104</v>
      </c>
      <c r="AV21" s="114">
        <f t="shared" si="24"/>
        <v>22301.514</v>
      </c>
      <c r="AW21" s="92">
        <f t="shared" si="24"/>
        <v>14689.619999999999</v>
      </c>
      <c r="AX21" s="91">
        <f t="shared" si="24"/>
        <v>20351.800799999997</v>
      </c>
      <c r="AY21" s="114">
        <f t="shared" si="24"/>
        <v>28756.044</v>
      </c>
      <c r="AZ21" s="114">
        <f t="shared" si="24"/>
        <v>7010.955</v>
      </c>
      <c r="BA21" s="91">
        <f t="shared" si="24"/>
        <v>18629.109</v>
      </c>
      <c r="BB21" s="114">
        <f t="shared" si="24"/>
        <v>18188.4204</v>
      </c>
      <c r="BC21" s="114">
        <f t="shared" si="24"/>
        <v>20351.800799999997</v>
      </c>
      <c r="BD21" s="92">
        <f t="shared" si="24"/>
        <v>21010.608</v>
      </c>
      <c r="BE21" s="91">
        <f t="shared" si="24"/>
        <v>15268.302000000001</v>
      </c>
      <c r="BF21" s="114">
        <f t="shared" si="24"/>
        <v>16381.152000000002</v>
      </c>
      <c r="BG21" s="114">
        <f t="shared" si="24"/>
        <v>16203.096</v>
      </c>
      <c r="BH21" s="92">
        <f t="shared" si="24"/>
        <v>11030.569199999998</v>
      </c>
      <c r="BI21" s="91">
        <f t="shared" si="24"/>
        <v>21633.804</v>
      </c>
      <c r="BJ21" s="114">
        <f t="shared" si="24"/>
        <v>26708.399999999998</v>
      </c>
      <c r="BK21" s="114">
        <f t="shared" si="24"/>
        <v>17627.544</v>
      </c>
      <c r="BL21" s="92">
        <f t="shared" si="24"/>
        <v>17467.2936</v>
      </c>
      <c r="BM21" s="91">
        <f t="shared" si="24"/>
        <v>19541.646</v>
      </c>
      <c r="BN21" s="114">
        <f t="shared" si="24"/>
        <v>19408.104</v>
      </c>
      <c r="BO21" s="114">
        <f t="shared" si="24"/>
        <v>19497.132</v>
      </c>
      <c r="BP21" s="91">
        <f t="shared" si="24"/>
        <v>14867.676</v>
      </c>
      <c r="BQ21" s="114">
        <f aca="true" t="shared" si="25" ref="BQ21:CH21">445.14*BQ20</f>
        <v>26263.26</v>
      </c>
      <c r="BR21" s="114">
        <f t="shared" si="25"/>
        <v>8760.3552</v>
      </c>
      <c r="BS21" s="92">
        <f t="shared" si="25"/>
        <v>8159.416199999999</v>
      </c>
      <c r="BT21" s="91">
        <f t="shared" si="25"/>
        <v>7264.6848</v>
      </c>
      <c r="BU21" s="114">
        <f t="shared" si="25"/>
        <v>12891.2544</v>
      </c>
      <c r="BV21" s="114">
        <f t="shared" si="25"/>
        <v>20084.7168</v>
      </c>
      <c r="BW21" s="114">
        <f t="shared" si="25"/>
        <v>26708.399999999998</v>
      </c>
      <c r="BX21" s="114">
        <f t="shared" si="25"/>
        <v>8902.8</v>
      </c>
      <c r="BY21" s="92">
        <f t="shared" si="25"/>
        <v>24171.102000000003</v>
      </c>
      <c r="BZ21" s="91">
        <f t="shared" si="25"/>
        <v>19830.986999999997</v>
      </c>
      <c r="CA21" s="114">
        <f t="shared" si="25"/>
        <v>21722.832000000002</v>
      </c>
      <c r="CB21" s="114">
        <f t="shared" si="25"/>
        <v>17378.2656</v>
      </c>
      <c r="CC21" s="114">
        <f t="shared" si="25"/>
        <v>20298.384</v>
      </c>
      <c r="CD21" s="114">
        <f t="shared" si="25"/>
        <v>16986.542400000002</v>
      </c>
      <c r="CE21" s="92">
        <f t="shared" si="25"/>
        <v>20298.384</v>
      </c>
      <c r="CF21" s="91">
        <f t="shared" si="25"/>
        <v>19390.298399999996</v>
      </c>
      <c r="CG21" s="114">
        <f t="shared" si="25"/>
        <v>16345.540799999999</v>
      </c>
      <c r="CH21" s="114">
        <f t="shared" si="25"/>
        <v>13745.9232</v>
      </c>
    </row>
    <row r="22" spans="1:86" ht="16.5" customHeight="1">
      <c r="A22" s="200"/>
      <c r="B22" s="81" t="s">
        <v>106</v>
      </c>
      <c r="C22" s="93">
        <f aca="true" t="shared" si="26" ref="C22:I22">C21/C9/12</f>
        <v>3.093604341203351</v>
      </c>
      <c r="D22" s="93">
        <f t="shared" si="26"/>
        <v>3.1151139145170395</v>
      </c>
      <c r="E22" s="114">
        <f t="shared" si="26"/>
        <v>3.167614277377942</v>
      </c>
      <c r="F22" s="93">
        <f t="shared" si="26"/>
        <v>3.035571550134733</v>
      </c>
      <c r="G22" s="114">
        <f t="shared" si="26"/>
        <v>3.0289919001751318</v>
      </c>
      <c r="H22" s="114">
        <f t="shared" si="26"/>
        <v>2.9795180722891565</v>
      </c>
      <c r="I22" s="94">
        <f t="shared" si="26"/>
        <v>3.109219013688356</v>
      </c>
      <c r="J22" s="93">
        <f aca="true" t="shared" si="27" ref="J22:AC22">J21/J9/12</f>
        <v>2.506049970947124</v>
      </c>
      <c r="K22" s="114">
        <f t="shared" si="27"/>
        <v>3.0281632653061226</v>
      </c>
      <c r="L22" s="114">
        <f t="shared" si="27"/>
        <v>3.1327269139700085</v>
      </c>
      <c r="M22" s="94">
        <f t="shared" si="27"/>
        <v>3.1806064453125003</v>
      </c>
      <c r="N22" s="93">
        <f t="shared" si="27"/>
        <v>3.057143931795386</v>
      </c>
      <c r="O22" s="114">
        <f t="shared" si="27"/>
        <v>3.3301405541561713</v>
      </c>
      <c r="P22" s="114">
        <f t="shared" si="27"/>
        <v>3.2948763040238447</v>
      </c>
      <c r="Q22" s="94">
        <f t="shared" si="27"/>
        <v>3.054641971908565</v>
      </c>
      <c r="R22" s="93">
        <f t="shared" si="27"/>
        <v>3.3247270578420456</v>
      </c>
      <c r="S22" s="114">
        <f t="shared" si="27"/>
        <v>3.0327887692755318</v>
      </c>
      <c r="T22" s="114">
        <f t="shared" si="27"/>
        <v>3.187482250136538</v>
      </c>
      <c r="U22" s="94">
        <f t="shared" si="27"/>
        <v>3.1047194989106757</v>
      </c>
      <c r="V22" s="93">
        <f t="shared" si="27"/>
        <v>3.084628042843233</v>
      </c>
      <c r="W22" s="114">
        <f t="shared" si="27"/>
        <v>2.9138066465256798</v>
      </c>
      <c r="X22" s="114">
        <f t="shared" si="27"/>
        <v>3.093039953676896</v>
      </c>
      <c r="Y22" s="94">
        <f t="shared" si="27"/>
        <v>3.3207675585284275</v>
      </c>
      <c r="Z22" s="93">
        <f t="shared" si="27"/>
        <v>3.107396982008126</v>
      </c>
      <c r="AA22" s="114">
        <f t="shared" si="27"/>
        <v>3.0781867076450244</v>
      </c>
      <c r="AB22" s="114">
        <f t="shared" si="27"/>
        <v>3.0954297855901096</v>
      </c>
      <c r="AC22" s="94">
        <f t="shared" si="27"/>
        <v>2.792850231303007</v>
      </c>
      <c r="AD22" s="93">
        <f aca="true" t="shared" si="28" ref="AD22:BP22">AD21/AD9/12</f>
        <v>3.3146306736311235</v>
      </c>
      <c r="AE22" s="114">
        <f t="shared" si="28"/>
        <v>2.3878063117321124</v>
      </c>
      <c r="AF22" s="114">
        <f t="shared" si="28"/>
        <v>2.44636454018227</v>
      </c>
      <c r="AG22" s="94">
        <f t="shared" si="28"/>
        <v>2.995344182825485</v>
      </c>
      <c r="AH22" s="93">
        <f t="shared" si="28"/>
        <v>2.98182907911437</v>
      </c>
      <c r="AI22" s="114">
        <f t="shared" si="28"/>
        <v>3.3269058295964125</v>
      </c>
      <c r="AJ22" s="114">
        <f t="shared" si="28"/>
        <v>3.471169430051813</v>
      </c>
      <c r="AK22" s="94">
        <f t="shared" si="28"/>
        <v>3.028547160243408</v>
      </c>
      <c r="AL22" s="93">
        <f t="shared" si="28"/>
        <v>3.207731884057971</v>
      </c>
      <c r="AM22" s="114">
        <f t="shared" si="28"/>
        <v>3.0281632653061217</v>
      </c>
      <c r="AN22" s="114">
        <f t="shared" si="28"/>
        <v>3.12321270310192</v>
      </c>
      <c r="AO22" s="94">
        <f t="shared" si="28"/>
        <v>3.2950575446467085</v>
      </c>
      <c r="AP22" s="93">
        <f t="shared" si="28"/>
        <v>3.5957781021897812</v>
      </c>
      <c r="AQ22" s="114">
        <f t="shared" si="28"/>
        <v>3.311051437216339</v>
      </c>
      <c r="AR22" s="114">
        <f t="shared" si="28"/>
        <v>3.3230239385727187</v>
      </c>
      <c r="AS22" s="94">
        <f t="shared" si="28"/>
        <v>3.2966598583878</v>
      </c>
      <c r="AT22" s="93">
        <f t="shared" si="28"/>
        <v>3.2883847286108554</v>
      </c>
      <c r="AU22" s="114">
        <f t="shared" si="28"/>
        <v>3.03327456864216</v>
      </c>
      <c r="AV22" s="114">
        <f t="shared" si="28"/>
        <v>3.0072160194174757</v>
      </c>
      <c r="AW22" s="94">
        <f t="shared" si="28"/>
        <v>2.722720195729537</v>
      </c>
      <c r="AX22" s="93">
        <f t="shared" si="28"/>
        <v>2.820997005988023</v>
      </c>
      <c r="AY22" s="114">
        <f t="shared" si="28"/>
        <v>2.967967550161011</v>
      </c>
      <c r="AZ22" s="114">
        <f t="shared" si="28"/>
        <v>2.691138876093966</v>
      </c>
      <c r="BA22" s="93">
        <f t="shared" si="28"/>
        <v>3.0523510617381047</v>
      </c>
      <c r="BB22" s="114">
        <f t="shared" si="28"/>
        <v>3.0121257949125595</v>
      </c>
      <c r="BC22" s="114">
        <f t="shared" si="28"/>
        <v>2.976453843453843</v>
      </c>
      <c r="BD22" s="94">
        <f t="shared" si="28"/>
        <v>3.2671841761522677</v>
      </c>
      <c r="BE22" s="93">
        <f t="shared" si="28"/>
        <v>2.8464395973154364</v>
      </c>
      <c r="BF22" s="114">
        <f t="shared" si="28"/>
        <v>2.4860608268075035</v>
      </c>
      <c r="BG22" s="114">
        <f t="shared" si="28"/>
        <v>2.5333170731707315</v>
      </c>
      <c r="BH22" s="94">
        <f t="shared" si="28"/>
        <v>3.5683777173913036</v>
      </c>
      <c r="BI22" s="93">
        <f t="shared" si="28"/>
        <v>3.2594774905080452</v>
      </c>
      <c r="BJ22" s="114">
        <f t="shared" si="28"/>
        <v>3.017489154013015</v>
      </c>
      <c r="BK22" s="114">
        <f t="shared" si="28"/>
        <v>2.7057690182354026</v>
      </c>
      <c r="BL22" s="94">
        <f t="shared" si="28"/>
        <v>2.825325698757764</v>
      </c>
      <c r="BM22" s="93">
        <f t="shared" si="28"/>
        <v>3.1346881616939366</v>
      </c>
      <c r="BN22" s="114">
        <f t="shared" si="28"/>
        <v>3.128926291352293</v>
      </c>
      <c r="BO22" s="114">
        <f t="shared" si="28"/>
        <v>3.0702210884353742</v>
      </c>
      <c r="BP22" s="93">
        <f t="shared" si="28"/>
        <v>2.986916586306654</v>
      </c>
      <c r="BQ22" s="114">
        <f aca="true" t="shared" si="29" ref="BQ22:CH22">BQ21/BQ9/12</f>
        <v>3.197844827586207</v>
      </c>
      <c r="BR22" s="114">
        <f t="shared" si="29"/>
        <v>3.497985625299473</v>
      </c>
      <c r="BS22" s="94">
        <f t="shared" si="29"/>
        <v>3.4134103915662646</v>
      </c>
      <c r="BT22" s="93">
        <f t="shared" si="29"/>
        <v>3.525861386138614</v>
      </c>
      <c r="BU22" s="114">
        <f t="shared" si="29"/>
        <v>2.5669562724014336</v>
      </c>
      <c r="BV22" s="114">
        <f t="shared" si="29"/>
        <v>2.2843270096901866</v>
      </c>
      <c r="BW22" s="114">
        <f t="shared" si="29"/>
        <v>3.0873907615480647</v>
      </c>
      <c r="BX22" s="114">
        <f t="shared" si="29"/>
        <v>2.43086500655308</v>
      </c>
      <c r="BY22" s="94">
        <f t="shared" si="29"/>
        <v>3.3238589108910896</v>
      </c>
      <c r="BZ22" s="93">
        <f t="shared" si="29"/>
        <v>2.743330428286852</v>
      </c>
      <c r="CA22" s="114">
        <f t="shared" si="29"/>
        <v>3.0823020602758393</v>
      </c>
      <c r="CB22" s="114">
        <f t="shared" si="29"/>
        <v>2.4499895110810352</v>
      </c>
      <c r="CC22" s="114">
        <f t="shared" si="29"/>
        <v>3.1587899159663864</v>
      </c>
      <c r="CD22" s="114">
        <f t="shared" si="29"/>
        <v>2.421805303678358</v>
      </c>
      <c r="CE22" s="94">
        <f t="shared" si="29"/>
        <v>3.183161460293564</v>
      </c>
      <c r="CF22" s="93">
        <f t="shared" si="29"/>
        <v>2.945421436383521</v>
      </c>
      <c r="CG22" s="114">
        <f t="shared" si="29"/>
        <v>2.5215261014439094</v>
      </c>
      <c r="CH22" s="114">
        <f t="shared" si="29"/>
        <v>3.213165778401122</v>
      </c>
    </row>
    <row r="23" spans="1:86" ht="17.25" customHeight="1" thickBot="1">
      <c r="A23" s="201"/>
      <c r="B23" s="79" t="s">
        <v>14</v>
      </c>
      <c r="C23" s="112" t="s">
        <v>310</v>
      </c>
      <c r="D23" s="112" t="s">
        <v>310</v>
      </c>
      <c r="E23" s="112" t="s">
        <v>310</v>
      </c>
      <c r="F23" s="112" t="s">
        <v>310</v>
      </c>
      <c r="G23" s="112" t="s">
        <v>310</v>
      </c>
      <c r="H23" s="112" t="s">
        <v>310</v>
      </c>
      <c r="I23" s="112" t="s">
        <v>310</v>
      </c>
      <c r="J23" s="112" t="s">
        <v>310</v>
      </c>
      <c r="K23" s="112" t="s">
        <v>310</v>
      </c>
      <c r="L23" s="112" t="s">
        <v>310</v>
      </c>
      <c r="M23" s="112" t="s">
        <v>310</v>
      </c>
      <c r="N23" s="112" t="s">
        <v>310</v>
      </c>
      <c r="O23" s="112" t="s">
        <v>310</v>
      </c>
      <c r="P23" s="112" t="s">
        <v>310</v>
      </c>
      <c r="Q23" s="112" t="s">
        <v>310</v>
      </c>
      <c r="R23" s="112" t="s">
        <v>310</v>
      </c>
      <c r="S23" s="112" t="s">
        <v>310</v>
      </c>
      <c r="T23" s="112" t="s">
        <v>310</v>
      </c>
      <c r="U23" s="112" t="s">
        <v>310</v>
      </c>
      <c r="V23" s="112" t="s">
        <v>310</v>
      </c>
      <c r="W23" s="112" t="s">
        <v>310</v>
      </c>
      <c r="X23" s="112" t="s">
        <v>310</v>
      </c>
      <c r="Y23" s="112" t="s">
        <v>310</v>
      </c>
      <c r="Z23" s="112" t="s">
        <v>310</v>
      </c>
      <c r="AA23" s="112" t="s">
        <v>310</v>
      </c>
      <c r="AB23" s="112" t="s">
        <v>310</v>
      </c>
      <c r="AC23" s="112" t="s">
        <v>310</v>
      </c>
      <c r="AD23" s="112" t="s">
        <v>310</v>
      </c>
      <c r="AE23" s="112" t="s">
        <v>310</v>
      </c>
      <c r="AF23" s="112" t="s">
        <v>310</v>
      </c>
      <c r="AG23" s="112" t="s">
        <v>310</v>
      </c>
      <c r="AH23" s="112" t="s">
        <v>310</v>
      </c>
      <c r="AI23" s="112" t="s">
        <v>310</v>
      </c>
      <c r="AJ23" s="112" t="s">
        <v>310</v>
      </c>
      <c r="AK23" s="112" t="s">
        <v>310</v>
      </c>
      <c r="AL23" s="112" t="s">
        <v>310</v>
      </c>
      <c r="AM23" s="112" t="s">
        <v>310</v>
      </c>
      <c r="AN23" s="112" t="s">
        <v>310</v>
      </c>
      <c r="AO23" s="112" t="s">
        <v>310</v>
      </c>
      <c r="AP23" s="112" t="s">
        <v>310</v>
      </c>
      <c r="AQ23" s="112" t="s">
        <v>310</v>
      </c>
      <c r="AR23" s="112" t="s">
        <v>310</v>
      </c>
      <c r="AS23" s="112" t="s">
        <v>310</v>
      </c>
      <c r="AT23" s="112" t="s">
        <v>310</v>
      </c>
      <c r="AU23" s="112" t="s">
        <v>310</v>
      </c>
      <c r="AV23" s="112" t="s">
        <v>310</v>
      </c>
      <c r="AW23" s="112" t="s">
        <v>310</v>
      </c>
      <c r="AX23" s="112" t="s">
        <v>310</v>
      </c>
      <c r="AY23" s="112" t="s">
        <v>310</v>
      </c>
      <c r="AZ23" s="112" t="s">
        <v>310</v>
      </c>
      <c r="BA23" s="112" t="s">
        <v>310</v>
      </c>
      <c r="BB23" s="112" t="s">
        <v>310</v>
      </c>
      <c r="BC23" s="112" t="s">
        <v>310</v>
      </c>
      <c r="BD23" s="112" t="s">
        <v>310</v>
      </c>
      <c r="BE23" s="112" t="s">
        <v>310</v>
      </c>
      <c r="BF23" s="112" t="s">
        <v>310</v>
      </c>
      <c r="BG23" s="112" t="s">
        <v>310</v>
      </c>
      <c r="BH23" s="112" t="s">
        <v>310</v>
      </c>
      <c r="BI23" s="112" t="s">
        <v>310</v>
      </c>
      <c r="BJ23" s="112" t="s">
        <v>310</v>
      </c>
      <c r="BK23" s="112" t="s">
        <v>310</v>
      </c>
      <c r="BL23" s="112" t="s">
        <v>310</v>
      </c>
      <c r="BM23" s="112" t="s">
        <v>310</v>
      </c>
      <c r="BN23" s="112" t="s">
        <v>310</v>
      </c>
      <c r="BO23" s="112" t="s">
        <v>310</v>
      </c>
      <c r="BP23" s="112" t="s">
        <v>310</v>
      </c>
      <c r="BQ23" s="112" t="s">
        <v>310</v>
      </c>
      <c r="BR23" s="112" t="s">
        <v>310</v>
      </c>
      <c r="BS23" s="112" t="s">
        <v>310</v>
      </c>
      <c r="BT23" s="112" t="s">
        <v>310</v>
      </c>
      <c r="BU23" s="112" t="s">
        <v>310</v>
      </c>
      <c r="BV23" s="112" t="s">
        <v>310</v>
      </c>
      <c r="BW23" s="112" t="s">
        <v>310</v>
      </c>
      <c r="BX23" s="112" t="s">
        <v>310</v>
      </c>
      <c r="BY23" s="112" t="s">
        <v>310</v>
      </c>
      <c r="BZ23" s="112" t="s">
        <v>310</v>
      </c>
      <c r="CA23" s="112" t="s">
        <v>310</v>
      </c>
      <c r="CB23" s="112" t="s">
        <v>310</v>
      </c>
      <c r="CC23" s="112" t="s">
        <v>310</v>
      </c>
      <c r="CD23" s="112" t="s">
        <v>310</v>
      </c>
      <c r="CE23" s="112" t="s">
        <v>310</v>
      </c>
      <c r="CF23" s="112" t="s">
        <v>310</v>
      </c>
      <c r="CG23" s="112" t="s">
        <v>310</v>
      </c>
      <c r="CH23" s="112" t="s">
        <v>310</v>
      </c>
    </row>
    <row r="24" spans="1:86" ht="13.5" thickTop="1">
      <c r="A24" s="203" t="s">
        <v>315</v>
      </c>
      <c r="B24" s="77" t="s">
        <v>278</v>
      </c>
      <c r="C24" s="115">
        <f aca="true" t="shared" si="30" ref="C24:H24">C10*0.25%</f>
        <v>1.3130000000000002</v>
      </c>
      <c r="D24" s="115">
        <f t="shared" si="30"/>
        <v>1.32775</v>
      </c>
      <c r="E24" s="115">
        <f t="shared" si="30"/>
        <v>1.28525</v>
      </c>
      <c r="F24" s="115">
        <f t="shared" si="30"/>
        <v>1.76275</v>
      </c>
      <c r="G24" s="115">
        <f t="shared" si="30"/>
        <v>1.1420000000000001</v>
      </c>
      <c r="H24" s="115">
        <f t="shared" si="30"/>
        <v>1.1827500000000002</v>
      </c>
      <c r="I24" s="117">
        <f>I10*0.1%</f>
        <v>0.5333</v>
      </c>
      <c r="J24" s="115">
        <f>J10*0.25%</f>
        <v>1.2907499999999998</v>
      </c>
      <c r="K24" s="115">
        <f>K10*0.25%</f>
        <v>1.8007499999999999</v>
      </c>
      <c r="L24" s="115">
        <f>L10*0.25%</f>
        <v>1.2670000000000001</v>
      </c>
      <c r="M24" s="117">
        <f>M10*0.1%</f>
        <v>0.512</v>
      </c>
      <c r="N24" s="115">
        <f>N10*0.25%</f>
        <v>1.4955</v>
      </c>
      <c r="O24" s="115">
        <f>O10*0.25%</f>
        <v>0.49625</v>
      </c>
      <c r="P24" s="115">
        <f>P10*0.25%</f>
        <v>0.5032500000000001</v>
      </c>
      <c r="Q24" s="117">
        <f>Q10*0.1%</f>
        <v>0.7262000000000001</v>
      </c>
      <c r="R24" s="115">
        <f>R10*0.25%</f>
        <v>1.798</v>
      </c>
      <c r="S24" s="115">
        <f>S10*0.25%</f>
        <v>0.85925</v>
      </c>
      <c r="T24" s="115">
        <f>T10*0.25%</f>
        <v>1.3732499999999999</v>
      </c>
      <c r="U24" s="117">
        <f>U10*0.1%</f>
        <v>0.5508</v>
      </c>
      <c r="V24" s="115">
        <f>V10*0.25%</f>
        <v>1.28375</v>
      </c>
      <c r="W24" s="115">
        <f>W10*0.25%</f>
        <v>0.4965</v>
      </c>
      <c r="X24" s="115">
        <f>X10*0.25%</f>
        <v>1.29525</v>
      </c>
      <c r="Y24" s="117">
        <f>Y10*0.1%</f>
        <v>0.7176</v>
      </c>
      <c r="Z24" s="115">
        <f>Z10*0.25%</f>
        <v>1.29225</v>
      </c>
      <c r="AA24" s="115">
        <f>AA10*0.25%</f>
        <v>1.3015</v>
      </c>
      <c r="AB24" s="115">
        <f>AB10*0.25%</f>
        <v>1.2942500000000001</v>
      </c>
      <c r="AC24" s="117">
        <f>AC10*0.1%</f>
        <v>0.5187999999999999</v>
      </c>
      <c r="AD24" s="115">
        <f>AD10*0.25%</f>
        <v>1.3880000000000001</v>
      </c>
      <c r="AE24" s="115">
        <f>AE10*0.25%</f>
        <v>1.0377500000000002</v>
      </c>
      <c r="AF24" s="115">
        <f>AF10*0.25%</f>
        <v>1.8105000000000002</v>
      </c>
      <c r="AG24" s="117">
        <f>AG10*0.1%</f>
        <v>0.722</v>
      </c>
      <c r="AH24" s="115">
        <f>AH10*0.25%</f>
        <v>1.77275</v>
      </c>
      <c r="AI24" s="115">
        <f>AI10*0.25%</f>
        <v>0.50175</v>
      </c>
      <c r="AJ24" s="115">
        <f>AJ10*0.25%</f>
        <v>0.4825</v>
      </c>
      <c r="AK24" s="117">
        <f>AK10*0.1%</f>
        <v>0.3944</v>
      </c>
      <c r="AL24" s="115">
        <f>AL10*0.25%</f>
        <v>1.035</v>
      </c>
      <c r="AM24" s="115">
        <f>AM10*0.25%</f>
        <v>1.3230000000000002</v>
      </c>
      <c r="AN24" s="115">
        <f>AN10*0.25%</f>
        <v>1.354</v>
      </c>
      <c r="AO24" s="117">
        <f>AO10*0.1%</f>
        <v>1.1591</v>
      </c>
      <c r="AP24" s="115">
        <f>AP10*0.25%</f>
        <v>2.56875</v>
      </c>
      <c r="AQ24" s="115">
        <f>AQ10*0.25%</f>
        <v>2.6439999999999997</v>
      </c>
      <c r="AR24" s="115">
        <f>AR10*0.25%</f>
        <v>1.6605</v>
      </c>
      <c r="AS24" s="117">
        <f>AS10*0.1%</f>
        <v>0.5508</v>
      </c>
      <c r="AT24" s="115">
        <f>AT10*0.25%</f>
        <v>1.3587500000000001</v>
      </c>
      <c r="AU24" s="115">
        <f>AU10*0.25%</f>
        <v>1.3330000000000002</v>
      </c>
      <c r="AV24" s="115">
        <f>AV10*0.25%</f>
        <v>1.545</v>
      </c>
      <c r="AW24" s="117">
        <f>AW10*0.1%</f>
        <v>0.44960000000000006</v>
      </c>
      <c r="AX24" s="115">
        <f aca="true" t="shared" si="31" ref="AX24:BC24">AX10*0.25%</f>
        <v>1.5030000000000001</v>
      </c>
      <c r="AY24" s="115">
        <f t="shared" si="31"/>
        <v>2.0185</v>
      </c>
      <c r="AZ24" s="115">
        <f t="shared" si="31"/>
        <v>0.54275</v>
      </c>
      <c r="BA24" s="115">
        <f t="shared" si="31"/>
        <v>1.2715</v>
      </c>
      <c r="BB24" s="115">
        <f t="shared" si="31"/>
        <v>1.258</v>
      </c>
      <c r="BC24" s="115">
        <f t="shared" si="31"/>
        <v>1.4244999999999999</v>
      </c>
      <c r="BD24" s="117">
        <f>BD10*0.1%</f>
        <v>0.5359</v>
      </c>
      <c r="BE24" s="115">
        <f>BE10*0.25%</f>
        <v>1.1175</v>
      </c>
      <c r="BF24" s="115">
        <f>BF10*0.25%</f>
        <v>1.3727500000000001</v>
      </c>
      <c r="BG24" s="115">
        <f>BG10*0.25%</f>
        <v>1.3325</v>
      </c>
      <c r="BH24" s="117">
        <f>BH10*0.1%</f>
        <v>0.25760000000000005</v>
      </c>
      <c r="BI24" s="115">
        <f>BI10*0.25%</f>
        <v>1.3827500000000001</v>
      </c>
      <c r="BJ24" s="115">
        <f>BJ10*0.25%</f>
        <v>1.844</v>
      </c>
      <c r="BK24" s="115">
        <f>BK10*0.25%</f>
        <v>1.35725</v>
      </c>
      <c r="BL24" s="117">
        <f>BL10*0.1%</f>
        <v>0.5152000000000001</v>
      </c>
      <c r="BM24" s="115">
        <f aca="true" t="shared" si="32" ref="BM24:BR24">BM10*0.25%</f>
        <v>1.29875</v>
      </c>
      <c r="BN24" s="115">
        <f t="shared" si="32"/>
        <v>1.29225</v>
      </c>
      <c r="BO24" s="115">
        <f t="shared" si="32"/>
        <v>1.3230000000000002</v>
      </c>
      <c r="BP24" s="115">
        <f t="shared" si="32"/>
        <v>1.0370000000000001</v>
      </c>
      <c r="BQ24" s="115">
        <f t="shared" si="32"/>
        <v>1.711</v>
      </c>
      <c r="BR24" s="115">
        <f t="shared" si="32"/>
        <v>0.5217499999999999</v>
      </c>
      <c r="BS24" s="117">
        <f>BS10*0.1%</f>
        <v>0.1992</v>
      </c>
      <c r="BT24" s="115">
        <f>BT10*0.25%</f>
        <v>0.42924999999999996</v>
      </c>
      <c r="BU24" s="115">
        <f>BU10*0.25%</f>
        <v>1.0462500000000001</v>
      </c>
      <c r="BV24" s="115">
        <f>BV10*0.25%</f>
        <v>1.8317500000000002</v>
      </c>
      <c r="BW24" s="115">
        <f>BW10*0.25%</f>
        <v>1.80225</v>
      </c>
      <c r="BX24" s="115">
        <f>BX10*0.25%</f>
        <v>0.763</v>
      </c>
      <c r="BY24" s="117">
        <f>BY10*0.1%</f>
        <v>0.606</v>
      </c>
      <c r="BZ24" s="115">
        <f>BZ10*0.25%</f>
        <v>1.506</v>
      </c>
      <c r="CA24" s="115">
        <f>CA10*0.25%</f>
        <v>1.4682499999999998</v>
      </c>
      <c r="CB24" s="115">
        <f>CB10*0.25%</f>
        <v>1.4777500000000001</v>
      </c>
      <c r="CC24" s="115">
        <f>CC10*0.25%</f>
        <v>1.33875</v>
      </c>
      <c r="CD24" s="115">
        <f>CD10*0.25%</f>
        <v>1.46125</v>
      </c>
      <c r="CE24" s="117">
        <f>CE10*0.1%</f>
        <v>0.5314</v>
      </c>
      <c r="CF24" s="115">
        <f>CF10*0.25%</f>
        <v>1.3715000000000002</v>
      </c>
      <c r="CG24" s="115">
        <f>CG10*0.25%</f>
        <v>1.3505</v>
      </c>
      <c r="CH24" s="115">
        <f>CH10*0.25%</f>
        <v>0.89125</v>
      </c>
    </row>
    <row r="25" spans="1:86" ht="16.5" customHeight="1">
      <c r="A25" s="204"/>
      <c r="B25" s="78" t="s">
        <v>309</v>
      </c>
      <c r="C25" s="114">
        <f aca="true" t="shared" si="33" ref="C25:I25">71.18*C24</f>
        <v>93.45934000000003</v>
      </c>
      <c r="D25" s="114">
        <f t="shared" si="33"/>
        <v>94.509245</v>
      </c>
      <c r="E25" s="114">
        <f t="shared" si="33"/>
        <v>91.48409500000001</v>
      </c>
      <c r="F25" s="114">
        <f t="shared" si="33"/>
        <v>125.47254500000001</v>
      </c>
      <c r="G25" s="114">
        <f t="shared" si="33"/>
        <v>81.28756000000001</v>
      </c>
      <c r="H25" s="114">
        <f t="shared" si="33"/>
        <v>84.18814500000002</v>
      </c>
      <c r="I25" s="116">
        <f t="shared" si="33"/>
        <v>37.960294000000005</v>
      </c>
      <c r="J25" s="114">
        <f aca="true" t="shared" si="34" ref="J25:AC25">71.18*J24</f>
        <v>91.875585</v>
      </c>
      <c r="K25" s="114">
        <f t="shared" si="34"/>
        <v>128.17738500000002</v>
      </c>
      <c r="L25" s="114">
        <f t="shared" si="34"/>
        <v>90.18506000000002</v>
      </c>
      <c r="M25" s="116">
        <f t="shared" si="34"/>
        <v>36.444160000000004</v>
      </c>
      <c r="N25" s="114">
        <f t="shared" si="34"/>
        <v>106.44969000000002</v>
      </c>
      <c r="O25" s="114">
        <f t="shared" si="34"/>
        <v>35.323075</v>
      </c>
      <c r="P25" s="114">
        <f t="shared" si="34"/>
        <v>35.82133500000001</v>
      </c>
      <c r="Q25" s="116">
        <f t="shared" si="34"/>
        <v>51.69091600000001</v>
      </c>
      <c r="R25" s="114">
        <f t="shared" si="34"/>
        <v>127.98164000000001</v>
      </c>
      <c r="S25" s="114">
        <f t="shared" si="34"/>
        <v>61.161415000000005</v>
      </c>
      <c r="T25" s="114">
        <f t="shared" si="34"/>
        <v>97.747935</v>
      </c>
      <c r="U25" s="116">
        <f t="shared" si="34"/>
        <v>39.205944</v>
      </c>
      <c r="V25" s="114">
        <f t="shared" si="34"/>
        <v>91.377325</v>
      </c>
      <c r="W25" s="114">
        <f t="shared" si="34"/>
        <v>35.34087</v>
      </c>
      <c r="X25" s="114">
        <f t="shared" si="34"/>
        <v>92.19589500000001</v>
      </c>
      <c r="Y25" s="116">
        <f t="shared" si="34"/>
        <v>51.078768000000004</v>
      </c>
      <c r="Z25" s="114">
        <f t="shared" si="34"/>
        <v>91.982355</v>
      </c>
      <c r="AA25" s="114">
        <f t="shared" si="34"/>
        <v>92.64077000000002</v>
      </c>
      <c r="AB25" s="114">
        <f t="shared" si="34"/>
        <v>92.12471500000002</v>
      </c>
      <c r="AC25" s="116">
        <f t="shared" si="34"/>
        <v>36.928184</v>
      </c>
      <c r="AD25" s="114">
        <f aca="true" t="shared" si="35" ref="AD25:BP25">71.18*AD24</f>
        <v>98.79784000000002</v>
      </c>
      <c r="AE25" s="114">
        <f t="shared" si="35"/>
        <v>73.86704500000002</v>
      </c>
      <c r="AF25" s="114">
        <f t="shared" si="35"/>
        <v>128.87139000000002</v>
      </c>
      <c r="AG25" s="116">
        <f t="shared" si="35"/>
        <v>51.391960000000005</v>
      </c>
      <c r="AH25" s="114">
        <f t="shared" si="35"/>
        <v>126.18434500000002</v>
      </c>
      <c r="AI25" s="114">
        <f t="shared" si="35"/>
        <v>35.71456500000001</v>
      </c>
      <c r="AJ25" s="114">
        <f t="shared" si="35"/>
        <v>34.344350000000006</v>
      </c>
      <c r="AK25" s="116">
        <f t="shared" si="35"/>
        <v>28.073392000000002</v>
      </c>
      <c r="AL25" s="114">
        <f t="shared" si="35"/>
        <v>73.6713</v>
      </c>
      <c r="AM25" s="114">
        <f t="shared" si="35"/>
        <v>94.17114000000002</v>
      </c>
      <c r="AN25" s="114">
        <f t="shared" si="35"/>
        <v>96.37772000000001</v>
      </c>
      <c r="AO25" s="116">
        <f t="shared" si="35"/>
        <v>82.504738</v>
      </c>
      <c r="AP25" s="114">
        <f t="shared" si="35"/>
        <v>182.84362500000003</v>
      </c>
      <c r="AQ25" s="114">
        <f t="shared" si="35"/>
        <v>188.19992</v>
      </c>
      <c r="AR25" s="114">
        <f t="shared" si="35"/>
        <v>118.19439000000001</v>
      </c>
      <c r="AS25" s="116">
        <f t="shared" si="35"/>
        <v>39.205944</v>
      </c>
      <c r="AT25" s="114">
        <f t="shared" si="35"/>
        <v>96.71582500000002</v>
      </c>
      <c r="AU25" s="114">
        <f t="shared" si="35"/>
        <v>94.88294000000002</v>
      </c>
      <c r="AV25" s="114">
        <f t="shared" si="35"/>
        <v>109.9731</v>
      </c>
      <c r="AW25" s="116">
        <f t="shared" si="35"/>
        <v>32.002528000000005</v>
      </c>
      <c r="AX25" s="114">
        <f t="shared" si="35"/>
        <v>106.98354000000002</v>
      </c>
      <c r="AY25" s="114">
        <f t="shared" si="35"/>
        <v>143.67683000000002</v>
      </c>
      <c r="AZ25" s="114">
        <f t="shared" si="35"/>
        <v>38.632945</v>
      </c>
      <c r="BA25" s="114">
        <f t="shared" si="35"/>
        <v>90.50537000000001</v>
      </c>
      <c r="BB25" s="114">
        <f t="shared" si="35"/>
        <v>89.54444000000001</v>
      </c>
      <c r="BC25" s="114">
        <f t="shared" si="35"/>
        <v>101.39591</v>
      </c>
      <c r="BD25" s="116">
        <f t="shared" si="35"/>
        <v>38.145362000000006</v>
      </c>
      <c r="BE25" s="114">
        <f t="shared" si="35"/>
        <v>79.54365</v>
      </c>
      <c r="BF25" s="114">
        <f t="shared" si="35"/>
        <v>97.71234500000001</v>
      </c>
      <c r="BG25" s="114">
        <f t="shared" si="35"/>
        <v>94.84735</v>
      </c>
      <c r="BH25" s="116">
        <f t="shared" si="35"/>
        <v>18.335968000000005</v>
      </c>
      <c r="BI25" s="114">
        <f t="shared" si="35"/>
        <v>98.42414500000002</v>
      </c>
      <c r="BJ25" s="114">
        <f t="shared" si="35"/>
        <v>131.25592000000003</v>
      </c>
      <c r="BK25" s="114">
        <f t="shared" si="35"/>
        <v>96.60905500000001</v>
      </c>
      <c r="BL25" s="116">
        <f t="shared" si="35"/>
        <v>36.67193600000001</v>
      </c>
      <c r="BM25" s="114">
        <f t="shared" si="35"/>
        <v>92.44502500000002</v>
      </c>
      <c r="BN25" s="114">
        <f t="shared" si="35"/>
        <v>91.982355</v>
      </c>
      <c r="BO25" s="114">
        <f t="shared" si="35"/>
        <v>94.17114000000002</v>
      </c>
      <c r="BP25" s="114">
        <f t="shared" si="35"/>
        <v>73.81366000000001</v>
      </c>
      <c r="BQ25" s="114">
        <f aca="true" t="shared" si="36" ref="BQ25:CH25">71.18*BQ24</f>
        <v>121.78898000000002</v>
      </c>
      <c r="BR25" s="114">
        <f t="shared" si="36"/>
        <v>37.138165</v>
      </c>
      <c r="BS25" s="116">
        <f t="shared" si="36"/>
        <v>14.179056000000001</v>
      </c>
      <c r="BT25" s="114">
        <f t="shared" si="36"/>
        <v>30.554015</v>
      </c>
      <c r="BU25" s="114">
        <f t="shared" si="36"/>
        <v>74.47207500000002</v>
      </c>
      <c r="BV25" s="114">
        <f t="shared" si="36"/>
        <v>130.38396500000002</v>
      </c>
      <c r="BW25" s="114">
        <f t="shared" si="36"/>
        <v>128.284155</v>
      </c>
      <c r="BX25" s="114">
        <f t="shared" si="36"/>
        <v>54.310340000000004</v>
      </c>
      <c r="BY25" s="116">
        <f t="shared" si="36"/>
        <v>43.13508</v>
      </c>
      <c r="BZ25" s="114">
        <f t="shared" si="36"/>
        <v>107.19708000000001</v>
      </c>
      <c r="CA25" s="114">
        <f t="shared" si="36"/>
        <v>104.510035</v>
      </c>
      <c r="CB25" s="114">
        <f t="shared" si="36"/>
        <v>105.18624500000001</v>
      </c>
      <c r="CC25" s="114">
        <f t="shared" si="36"/>
        <v>95.29222500000002</v>
      </c>
      <c r="CD25" s="114">
        <f t="shared" si="36"/>
        <v>104.011775</v>
      </c>
      <c r="CE25" s="116">
        <f t="shared" si="36"/>
        <v>37.825052</v>
      </c>
      <c r="CF25" s="114">
        <f t="shared" si="36"/>
        <v>97.62337000000002</v>
      </c>
      <c r="CG25" s="114">
        <f t="shared" si="36"/>
        <v>96.12859000000002</v>
      </c>
      <c r="CH25" s="114">
        <f t="shared" si="36"/>
        <v>63.439175000000006</v>
      </c>
    </row>
    <row r="26" spans="1:86" ht="17.25" customHeight="1">
      <c r="A26" s="204"/>
      <c r="B26" s="78" t="s">
        <v>106</v>
      </c>
      <c r="C26" s="114">
        <f aca="true" t="shared" si="37" ref="C26:I26">C25/C9/12</f>
        <v>0.01482916666666667</v>
      </c>
      <c r="D26" s="114">
        <f t="shared" si="37"/>
        <v>0.014829166666666666</v>
      </c>
      <c r="E26" s="114">
        <f t="shared" si="37"/>
        <v>0.01482916666666667</v>
      </c>
      <c r="F26" s="114">
        <f t="shared" si="37"/>
        <v>0.014829166666666666</v>
      </c>
      <c r="G26" s="114">
        <f t="shared" si="37"/>
        <v>0.01482916666666667</v>
      </c>
      <c r="H26" s="114">
        <f t="shared" si="37"/>
        <v>0.01482916666666667</v>
      </c>
      <c r="I26" s="116">
        <f t="shared" si="37"/>
        <v>0.005931666666666668</v>
      </c>
      <c r="J26" s="114">
        <f aca="true" t="shared" si="38" ref="J26:AC26">J25/J9/12</f>
        <v>0.01482916666666667</v>
      </c>
      <c r="K26" s="114">
        <f t="shared" si="38"/>
        <v>0.01482916666666667</v>
      </c>
      <c r="L26" s="114">
        <f t="shared" si="38"/>
        <v>0.01482916666666667</v>
      </c>
      <c r="M26" s="116">
        <f t="shared" si="38"/>
        <v>0.0059316666666666676</v>
      </c>
      <c r="N26" s="114">
        <f t="shared" si="38"/>
        <v>0.01482916666666667</v>
      </c>
      <c r="O26" s="114">
        <f t="shared" si="38"/>
        <v>0.01482916666666667</v>
      </c>
      <c r="P26" s="114">
        <f t="shared" si="38"/>
        <v>0.014829166666666671</v>
      </c>
      <c r="Q26" s="116">
        <f t="shared" si="38"/>
        <v>0.0059316666666666676</v>
      </c>
      <c r="R26" s="114">
        <f t="shared" si="38"/>
        <v>0.014829166666666666</v>
      </c>
      <c r="S26" s="114">
        <f t="shared" si="38"/>
        <v>0.01482916666666667</v>
      </c>
      <c r="T26" s="114">
        <f t="shared" si="38"/>
        <v>0.01482916666666667</v>
      </c>
      <c r="U26" s="116">
        <f t="shared" si="38"/>
        <v>0.0059316666666666676</v>
      </c>
      <c r="V26" s="114">
        <f t="shared" si="38"/>
        <v>0.014829166666666666</v>
      </c>
      <c r="W26" s="114">
        <f t="shared" si="38"/>
        <v>0.01482916666666667</v>
      </c>
      <c r="X26" s="114">
        <f t="shared" si="38"/>
        <v>0.014829166666666666</v>
      </c>
      <c r="Y26" s="116">
        <f t="shared" si="38"/>
        <v>0.0059316666666666676</v>
      </c>
      <c r="Z26" s="114">
        <f t="shared" si="38"/>
        <v>0.014829166666666666</v>
      </c>
      <c r="AA26" s="114">
        <f t="shared" si="38"/>
        <v>0.01482916666666667</v>
      </c>
      <c r="AB26" s="114">
        <f t="shared" si="38"/>
        <v>0.01482916666666667</v>
      </c>
      <c r="AC26" s="116">
        <f t="shared" si="38"/>
        <v>0.0059316666666666676</v>
      </c>
      <c r="AD26" s="114">
        <f aca="true" t="shared" si="39" ref="AD26:BP26">AD25/AD9/12</f>
        <v>0.01482916666666667</v>
      </c>
      <c r="AE26" s="114">
        <f t="shared" si="39"/>
        <v>0.01482916666666667</v>
      </c>
      <c r="AF26" s="114">
        <f t="shared" si="39"/>
        <v>0.01482916666666667</v>
      </c>
      <c r="AG26" s="116">
        <f t="shared" si="39"/>
        <v>0.0059316666666666676</v>
      </c>
      <c r="AH26" s="114">
        <f t="shared" si="39"/>
        <v>0.01482916666666667</v>
      </c>
      <c r="AI26" s="114">
        <f t="shared" si="39"/>
        <v>0.014829166666666671</v>
      </c>
      <c r="AJ26" s="114">
        <f t="shared" si="39"/>
        <v>0.01482916666666667</v>
      </c>
      <c r="AK26" s="116">
        <f t="shared" si="39"/>
        <v>0.0059316666666666676</v>
      </c>
      <c r="AL26" s="114">
        <f t="shared" si="39"/>
        <v>0.014829166666666666</v>
      </c>
      <c r="AM26" s="114">
        <f t="shared" si="39"/>
        <v>0.01482916666666667</v>
      </c>
      <c r="AN26" s="114">
        <f t="shared" si="39"/>
        <v>0.01482916666666667</v>
      </c>
      <c r="AO26" s="116">
        <f t="shared" si="39"/>
        <v>0.0059316666666666676</v>
      </c>
      <c r="AP26" s="114">
        <f t="shared" si="39"/>
        <v>0.01482916666666667</v>
      </c>
      <c r="AQ26" s="114">
        <f t="shared" si="39"/>
        <v>0.014829166666666666</v>
      </c>
      <c r="AR26" s="114">
        <f t="shared" si="39"/>
        <v>0.014829166666666666</v>
      </c>
      <c r="AS26" s="116">
        <f t="shared" si="39"/>
        <v>0.0059316666666666676</v>
      </c>
      <c r="AT26" s="114">
        <f t="shared" si="39"/>
        <v>0.014829166666666671</v>
      </c>
      <c r="AU26" s="114">
        <f t="shared" si="39"/>
        <v>0.01482916666666667</v>
      </c>
      <c r="AV26" s="114">
        <f t="shared" si="39"/>
        <v>0.014829166666666666</v>
      </c>
      <c r="AW26" s="116">
        <f t="shared" si="39"/>
        <v>0.0059316666666666676</v>
      </c>
      <c r="AX26" s="114">
        <f t="shared" si="39"/>
        <v>0.01482916666666667</v>
      </c>
      <c r="AY26" s="114">
        <f t="shared" si="39"/>
        <v>0.01482916666666667</v>
      </c>
      <c r="AZ26" s="114">
        <f t="shared" si="39"/>
        <v>0.014829166666666666</v>
      </c>
      <c r="BA26" s="114">
        <f t="shared" si="39"/>
        <v>0.01482916666666667</v>
      </c>
      <c r="BB26" s="114">
        <f t="shared" si="39"/>
        <v>0.01482916666666667</v>
      </c>
      <c r="BC26" s="114">
        <f t="shared" si="39"/>
        <v>0.01482916666666667</v>
      </c>
      <c r="BD26" s="116">
        <f t="shared" si="39"/>
        <v>0.0059316666666666676</v>
      </c>
      <c r="BE26" s="114">
        <f t="shared" si="39"/>
        <v>0.014829166666666666</v>
      </c>
      <c r="BF26" s="114">
        <f t="shared" si="39"/>
        <v>0.01482916666666667</v>
      </c>
      <c r="BG26" s="114">
        <f t="shared" si="39"/>
        <v>0.014829166666666666</v>
      </c>
      <c r="BH26" s="116">
        <f t="shared" si="39"/>
        <v>0.0059316666666666676</v>
      </c>
      <c r="BI26" s="114">
        <f t="shared" si="39"/>
        <v>0.01482916666666667</v>
      </c>
      <c r="BJ26" s="114">
        <f t="shared" si="39"/>
        <v>0.01482916666666667</v>
      </c>
      <c r="BK26" s="114">
        <f t="shared" si="39"/>
        <v>0.01482916666666667</v>
      </c>
      <c r="BL26" s="116">
        <f t="shared" si="39"/>
        <v>0.0059316666666666676</v>
      </c>
      <c r="BM26" s="114">
        <f t="shared" si="39"/>
        <v>0.01482916666666667</v>
      </c>
      <c r="BN26" s="114">
        <f t="shared" si="39"/>
        <v>0.014829166666666666</v>
      </c>
      <c r="BO26" s="114">
        <f t="shared" si="39"/>
        <v>0.01482916666666667</v>
      </c>
      <c r="BP26" s="114">
        <f t="shared" si="39"/>
        <v>0.01482916666666667</v>
      </c>
      <c r="BQ26" s="114">
        <f aca="true" t="shared" si="40" ref="BQ26:CH26">BQ25/BQ9/12</f>
        <v>0.014829166666666671</v>
      </c>
      <c r="BR26" s="114">
        <f t="shared" si="40"/>
        <v>0.01482916666666667</v>
      </c>
      <c r="BS26" s="116">
        <f t="shared" si="40"/>
        <v>0.0059316666666666676</v>
      </c>
      <c r="BT26" s="114">
        <f t="shared" si="40"/>
        <v>0.014829166666666666</v>
      </c>
      <c r="BU26" s="114">
        <f t="shared" si="40"/>
        <v>0.014829166666666671</v>
      </c>
      <c r="BV26" s="114">
        <f t="shared" si="40"/>
        <v>0.01482916666666667</v>
      </c>
      <c r="BW26" s="114">
        <f t="shared" si="40"/>
        <v>0.014829166666666666</v>
      </c>
      <c r="BX26" s="114">
        <f t="shared" si="40"/>
        <v>0.01482916666666667</v>
      </c>
      <c r="BY26" s="116">
        <f t="shared" si="40"/>
        <v>0.0059316666666666676</v>
      </c>
      <c r="BZ26" s="114">
        <f t="shared" si="40"/>
        <v>0.01482916666666667</v>
      </c>
      <c r="CA26" s="114">
        <f t="shared" si="40"/>
        <v>0.01482916666666667</v>
      </c>
      <c r="CB26" s="114">
        <f t="shared" si="40"/>
        <v>0.01482916666666667</v>
      </c>
      <c r="CC26" s="114">
        <f t="shared" si="40"/>
        <v>0.01482916666666667</v>
      </c>
      <c r="CD26" s="114">
        <f t="shared" si="40"/>
        <v>0.014829166666666666</v>
      </c>
      <c r="CE26" s="116">
        <f t="shared" si="40"/>
        <v>0.0059316666666666676</v>
      </c>
      <c r="CF26" s="114">
        <f t="shared" si="40"/>
        <v>0.01482916666666667</v>
      </c>
      <c r="CG26" s="114">
        <f t="shared" si="40"/>
        <v>0.01482916666666667</v>
      </c>
      <c r="CH26" s="114">
        <f t="shared" si="40"/>
        <v>0.01482916666666667</v>
      </c>
    </row>
    <row r="27" spans="1:86" ht="18" customHeight="1" thickBot="1">
      <c r="A27" s="205"/>
      <c r="B27" s="79" t="s">
        <v>14</v>
      </c>
      <c r="C27" s="112" t="s">
        <v>310</v>
      </c>
      <c r="D27" s="112" t="s">
        <v>310</v>
      </c>
      <c r="E27" s="112" t="s">
        <v>310</v>
      </c>
      <c r="F27" s="112" t="s">
        <v>310</v>
      </c>
      <c r="G27" s="112" t="s">
        <v>310</v>
      </c>
      <c r="H27" s="112" t="s">
        <v>310</v>
      </c>
      <c r="I27" s="113" t="s">
        <v>310</v>
      </c>
      <c r="J27" s="112" t="s">
        <v>310</v>
      </c>
      <c r="K27" s="112" t="s">
        <v>310</v>
      </c>
      <c r="L27" s="112" t="s">
        <v>310</v>
      </c>
      <c r="M27" s="113" t="s">
        <v>310</v>
      </c>
      <c r="N27" s="112" t="s">
        <v>310</v>
      </c>
      <c r="O27" s="112" t="s">
        <v>310</v>
      </c>
      <c r="P27" s="112" t="s">
        <v>310</v>
      </c>
      <c r="Q27" s="113" t="s">
        <v>310</v>
      </c>
      <c r="R27" s="112" t="s">
        <v>310</v>
      </c>
      <c r="S27" s="112" t="s">
        <v>310</v>
      </c>
      <c r="T27" s="112" t="s">
        <v>310</v>
      </c>
      <c r="U27" s="113" t="s">
        <v>310</v>
      </c>
      <c r="V27" s="112" t="s">
        <v>310</v>
      </c>
      <c r="W27" s="112" t="s">
        <v>310</v>
      </c>
      <c r="X27" s="112" t="s">
        <v>310</v>
      </c>
      <c r="Y27" s="113" t="s">
        <v>310</v>
      </c>
      <c r="Z27" s="112" t="s">
        <v>310</v>
      </c>
      <c r="AA27" s="112" t="s">
        <v>310</v>
      </c>
      <c r="AB27" s="112" t="s">
        <v>310</v>
      </c>
      <c r="AC27" s="113" t="s">
        <v>310</v>
      </c>
      <c r="AD27" s="112" t="s">
        <v>310</v>
      </c>
      <c r="AE27" s="112" t="s">
        <v>310</v>
      </c>
      <c r="AF27" s="112" t="s">
        <v>310</v>
      </c>
      <c r="AG27" s="113" t="s">
        <v>310</v>
      </c>
      <c r="AH27" s="112" t="s">
        <v>310</v>
      </c>
      <c r="AI27" s="112" t="s">
        <v>310</v>
      </c>
      <c r="AJ27" s="112" t="s">
        <v>310</v>
      </c>
      <c r="AK27" s="113" t="s">
        <v>310</v>
      </c>
      <c r="AL27" s="112" t="s">
        <v>310</v>
      </c>
      <c r="AM27" s="112" t="s">
        <v>310</v>
      </c>
      <c r="AN27" s="112" t="s">
        <v>310</v>
      </c>
      <c r="AO27" s="113" t="s">
        <v>310</v>
      </c>
      <c r="AP27" s="112" t="s">
        <v>310</v>
      </c>
      <c r="AQ27" s="112" t="s">
        <v>310</v>
      </c>
      <c r="AR27" s="112" t="s">
        <v>310</v>
      </c>
      <c r="AS27" s="113" t="s">
        <v>310</v>
      </c>
      <c r="AT27" s="112" t="s">
        <v>310</v>
      </c>
      <c r="AU27" s="112" t="s">
        <v>310</v>
      </c>
      <c r="AV27" s="112" t="s">
        <v>310</v>
      </c>
      <c r="AW27" s="113" t="s">
        <v>310</v>
      </c>
      <c r="AX27" s="112" t="s">
        <v>310</v>
      </c>
      <c r="AY27" s="112" t="s">
        <v>310</v>
      </c>
      <c r="AZ27" s="112" t="s">
        <v>310</v>
      </c>
      <c r="BA27" s="112" t="s">
        <v>310</v>
      </c>
      <c r="BB27" s="112" t="s">
        <v>310</v>
      </c>
      <c r="BC27" s="112" t="s">
        <v>310</v>
      </c>
      <c r="BD27" s="113" t="s">
        <v>310</v>
      </c>
      <c r="BE27" s="112" t="s">
        <v>310</v>
      </c>
      <c r="BF27" s="112" t="s">
        <v>310</v>
      </c>
      <c r="BG27" s="112" t="s">
        <v>310</v>
      </c>
      <c r="BH27" s="113" t="s">
        <v>310</v>
      </c>
      <c r="BI27" s="112" t="s">
        <v>310</v>
      </c>
      <c r="BJ27" s="112" t="s">
        <v>310</v>
      </c>
      <c r="BK27" s="112" t="s">
        <v>310</v>
      </c>
      <c r="BL27" s="113" t="s">
        <v>310</v>
      </c>
      <c r="BM27" s="112" t="s">
        <v>310</v>
      </c>
      <c r="BN27" s="112" t="s">
        <v>310</v>
      </c>
      <c r="BO27" s="112" t="s">
        <v>310</v>
      </c>
      <c r="BP27" s="112" t="s">
        <v>310</v>
      </c>
      <c r="BQ27" s="112" t="s">
        <v>310</v>
      </c>
      <c r="BR27" s="112" t="s">
        <v>310</v>
      </c>
      <c r="BS27" s="113" t="s">
        <v>310</v>
      </c>
      <c r="BT27" s="112" t="s">
        <v>310</v>
      </c>
      <c r="BU27" s="112" t="s">
        <v>310</v>
      </c>
      <c r="BV27" s="112" t="s">
        <v>310</v>
      </c>
      <c r="BW27" s="112" t="s">
        <v>310</v>
      </c>
      <c r="BX27" s="112" t="s">
        <v>310</v>
      </c>
      <c r="BY27" s="113" t="s">
        <v>310</v>
      </c>
      <c r="BZ27" s="112" t="s">
        <v>310</v>
      </c>
      <c r="CA27" s="112" t="s">
        <v>310</v>
      </c>
      <c r="CB27" s="112" t="s">
        <v>310</v>
      </c>
      <c r="CC27" s="112" t="s">
        <v>310</v>
      </c>
      <c r="CD27" s="112" t="s">
        <v>310</v>
      </c>
      <c r="CE27" s="113" t="s">
        <v>310</v>
      </c>
      <c r="CF27" s="112" t="s">
        <v>310</v>
      </c>
      <c r="CG27" s="112" t="s">
        <v>310</v>
      </c>
      <c r="CH27" s="112" t="s">
        <v>310</v>
      </c>
    </row>
    <row r="28" spans="1:86" ht="13.5" thickTop="1">
      <c r="A28" s="203" t="s">
        <v>316</v>
      </c>
      <c r="B28" s="77" t="s">
        <v>279</v>
      </c>
      <c r="C28" s="115">
        <f>C10*0.48%</f>
        <v>2.52096</v>
      </c>
      <c r="D28" s="115">
        <f>D10*0.48%</f>
        <v>2.54928</v>
      </c>
      <c r="E28" s="115">
        <f>E9*0.48%</f>
        <v>2.46768</v>
      </c>
      <c r="F28" s="115">
        <f>F10*0.48%</f>
        <v>3.38448</v>
      </c>
      <c r="G28" s="115">
        <f>G9*0.48%</f>
        <v>2.19264</v>
      </c>
      <c r="H28" s="115">
        <f>H9*0.48%</f>
        <v>2.27088</v>
      </c>
      <c r="I28" s="117">
        <f>I10*0.1%</f>
        <v>0.5333</v>
      </c>
      <c r="J28" s="115">
        <f>J10*0.48%</f>
        <v>2.4782399999999996</v>
      </c>
      <c r="K28" s="115">
        <f>K9*0.48%</f>
        <v>3.4574399999999996</v>
      </c>
      <c r="L28" s="115">
        <f>L9*0.48%</f>
        <v>2.4326399999999997</v>
      </c>
      <c r="M28" s="117">
        <f>M10*0.1%</f>
        <v>0.512</v>
      </c>
      <c r="N28" s="115">
        <f>N10*0.48%</f>
        <v>2.87136</v>
      </c>
      <c r="O28" s="115">
        <f>O9*0.48%</f>
        <v>0.9527999999999999</v>
      </c>
      <c r="P28" s="115">
        <f>P9*0.48%</f>
        <v>0.96624</v>
      </c>
      <c r="Q28" s="117">
        <f>Q10*0.1%</f>
        <v>0.7262000000000001</v>
      </c>
      <c r="R28" s="115">
        <f>R10*0.48%</f>
        <v>3.45216</v>
      </c>
      <c r="S28" s="115">
        <f>S9*0.48%</f>
        <v>1.64976</v>
      </c>
      <c r="T28" s="115">
        <f>T9*0.48%</f>
        <v>2.6366399999999994</v>
      </c>
      <c r="U28" s="117">
        <f>U10*0.1%</f>
        <v>0.5508</v>
      </c>
      <c r="V28" s="115">
        <f>V10*0.48%</f>
        <v>2.4648</v>
      </c>
      <c r="W28" s="115">
        <f>W9*0.48%</f>
        <v>0.9532799999999999</v>
      </c>
      <c r="X28" s="115">
        <f>X9*0.48%</f>
        <v>2.4868799999999998</v>
      </c>
      <c r="Y28" s="117">
        <f>Y10*0.1%</f>
        <v>0.7176</v>
      </c>
      <c r="Z28" s="115">
        <f>Z10*0.48%</f>
        <v>2.4811199999999998</v>
      </c>
      <c r="AA28" s="115">
        <f>AA9*0.48%</f>
        <v>2.4988799999999998</v>
      </c>
      <c r="AB28" s="115">
        <f>AB9*0.48%</f>
        <v>2.48496</v>
      </c>
      <c r="AC28" s="117">
        <f>AC10*0.1%</f>
        <v>0.5187999999999999</v>
      </c>
      <c r="AD28" s="115">
        <f>AD10*0.48%</f>
        <v>2.6649599999999998</v>
      </c>
      <c r="AE28" s="115">
        <f>AE9*0.48%</f>
        <v>1.99248</v>
      </c>
      <c r="AF28" s="115">
        <f>AF9*0.48%</f>
        <v>3.4761599999999997</v>
      </c>
      <c r="AG28" s="117">
        <f>AG10*0.1%</f>
        <v>0.722</v>
      </c>
      <c r="AH28" s="115">
        <f>AH10*0.48%</f>
        <v>3.4036799999999996</v>
      </c>
      <c r="AI28" s="115">
        <f>AI9*0.48%</f>
        <v>0.9633599999999999</v>
      </c>
      <c r="AJ28" s="115">
        <f>AJ9*0.48%</f>
        <v>0.9263999999999999</v>
      </c>
      <c r="AK28" s="117">
        <f>AK10*0.1%</f>
        <v>0.3944</v>
      </c>
      <c r="AL28" s="115">
        <f>AL10*0.48%</f>
        <v>1.9871999999999999</v>
      </c>
      <c r="AM28" s="115">
        <f>AM9*0.48%</f>
        <v>2.54016</v>
      </c>
      <c r="AN28" s="115">
        <f>AN9*0.48%</f>
        <v>2.5996799999999998</v>
      </c>
      <c r="AO28" s="117">
        <f>AO10*0.1%</f>
        <v>1.1591</v>
      </c>
      <c r="AP28" s="115">
        <f>AP10*0.48%</f>
        <v>4.9319999999999995</v>
      </c>
      <c r="AQ28" s="115">
        <f>AQ9*0.48%</f>
        <v>5.076479999999999</v>
      </c>
      <c r="AR28" s="115">
        <f>AR9*0.48%</f>
        <v>3.18816</v>
      </c>
      <c r="AS28" s="117">
        <f>AS10*0.1%</f>
        <v>0.5508</v>
      </c>
      <c r="AT28" s="115">
        <f>AT10*0.48%</f>
        <v>2.6087999999999996</v>
      </c>
      <c r="AU28" s="115">
        <f>AU9*0.48%</f>
        <v>2.55936</v>
      </c>
      <c r="AV28" s="115">
        <f>AV9*0.48%</f>
        <v>2.9663999999999997</v>
      </c>
      <c r="AW28" s="117">
        <f>AW10*0.1%</f>
        <v>0.44960000000000006</v>
      </c>
      <c r="AX28" s="115">
        <f>AX10*0.48%</f>
        <v>2.88576</v>
      </c>
      <c r="AY28" s="115">
        <f>AY9*0.48%</f>
        <v>3.8755199999999994</v>
      </c>
      <c r="AZ28" s="115">
        <f>AZ9*0.48%</f>
        <v>1.04208</v>
      </c>
      <c r="BA28" s="115">
        <f>BA10*0.48%</f>
        <v>2.44128</v>
      </c>
      <c r="BB28" s="115">
        <f>BB9*0.48%</f>
        <v>2.4153599999999997</v>
      </c>
      <c r="BC28" s="115">
        <f>BC9*0.48%</f>
        <v>2.7350399999999997</v>
      </c>
      <c r="BD28" s="117">
        <f>BD10*0.1%</f>
        <v>0.5359</v>
      </c>
      <c r="BE28" s="115">
        <f>BE10*0.48%</f>
        <v>2.1456</v>
      </c>
      <c r="BF28" s="115">
        <f>BF9*0.48%</f>
        <v>2.63568</v>
      </c>
      <c r="BG28" s="115">
        <f>BG9*0.48%</f>
        <v>2.5584</v>
      </c>
      <c r="BH28" s="117">
        <f>BH10*0.1%</f>
        <v>0.25760000000000005</v>
      </c>
      <c r="BI28" s="115">
        <f>BI10*0.48%</f>
        <v>2.65488</v>
      </c>
      <c r="BJ28" s="115">
        <f>BJ9*0.48%</f>
        <v>3.5404799999999996</v>
      </c>
      <c r="BK28" s="115">
        <f>BK9*0.48%</f>
        <v>2.60592</v>
      </c>
      <c r="BL28" s="117">
        <f>BL10*0.1%</f>
        <v>0.5152000000000001</v>
      </c>
      <c r="BM28" s="115">
        <f>BM10*0.48%</f>
        <v>2.4936</v>
      </c>
      <c r="BN28" s="115">
        <f>BN9*0.48%</f>
        <v>2.4811199999999998</v>
      </c>
      <c r="BO28" s="115">
        <f>BO9*0.48%</f>
        <v>2.54016</v>
      </c>
      <c r="BP28" s="115">
        <f>BP10*0.48%</f>
        <v>1.99104</v>
      </c>
      <c r="BQ28" s="115">
        <f>BQ9*0.48%</f>
        <v>3.2851199999999996</v>
      </c>
      <c r="BR28" s="115">
        <f>BR9*0.48%</f>
        <v>1.0017599999999998</v>
      </c>
      <c r="BS28" s="117">
        <f>BS10*0.1%</f>
        <v>0.1992</v>
      </c>
      <c r="BT28" s="115">
        <f>BT10*0.48%</f>
        <v>0.8241599999999999</v>
      </c>
      <c r="BU28" s="115">
        <f>BU9*0.48%</f>
        <v>2.0088</v>
      </c>
      <c r="BV28" s="115">
        <f>BV9*0.48%</f>
        <v>3.51696</v>
      </c>
      <c r="BW28" s="115">
        <f>BW9*0.48%</f>
        <v>3.4603199999999994</v>
      </c>
      <c r="BX28" s="115">
        <f>BX9*0.48%</f>
        <v>1.4649599999999998</v>
      </c>
      <c r="BY28" s="117">
        <f>BY10*0.1%</f>
        <v>0.606</v>
      </c>
      <c r="BZ28" s="115">
        <f>BZ10*0.48%</f>
        <v>2.8915199999999994</v>
      </c>
      <c r="CA28" s="115">
        <f>CA9*0.48%</f>
        <v>2.8190399999999993</v>
      </c>
      <c r="CB28" s="115">
        <f>CB9*0.48%</f>
        <v>2.83728</v>
      </c>
      <c r="CC28" s="115">
        <f>CC9*0.48%</f>
        <v>2.5704</v>
      </c>
      <c r="CD28" s="115">
        <f>CD9*0.48%</f>
        <v>2.8055999999999996</v>
      </c>
      <c r="CE28" s="117">
        <f>CE10*0.1%</f>
        <v>0.5314</v>
      </c>
      <c r="CF28" s="115">
        <f>CF10*0.48%</f>
        <v>2.63328</v>
      </c>
      <c r="CG28" s="115">
        <f>CG9*0.48%</f>
        <v>2.59296</v>
      </c>
      <c r="CH28" s="115">
        <f>CH9*0.48%</f>
        <v>1.7111999999999998</v>
      </c>
    </row>
    <row r="29" spans="1:86" ht="15" customHeight="1">
      <c r="A29" s="204"/>
      <c r="B29" s="78" t="s">
        <v>309</v>
      </c>
      <c r="C29" s="114">
        <f aca="true" t="shared" si="41" ref="C29:I29">45.32*C28</f>
        <v>114.24990720000001</v>
      </c>
      <c r="D29" s="114">
        <f t="shared" si="41"/>
        <v>115.5333696</v>
      </c>
      <c r="E29" s="114">
        <f t="shared" si="41"/>
        <v>111.8352576</v>
      </c>
      <c r="F29" s="114">
        <f t="shared" si="41"/>
        <v>153.3846336</v>
      </c>
      <c r="G29" s="114">
        <f t="shared" si="41"/>
        <v>99.3704448</v>
      </c>
      <c r="H29" s="114">
        <f t="shared" si="41"/>
        <v>102.9162816</v>
      </c>
      <c r="I29" s="116">
        <f t="shared" si="41"/>
        <v>24.169156</v>
      </c>
      <c r="J29" s="114">
        <f aca="true" t="shared" si="42" ref="J29:AC29">45.32*J28</f>
        <v>112.31383679999998</v>
      </c>
      <c r="K29" s="114">
        <f t="shared" si="42"/>
        <v>156.69118079999998</v>
      </c>
      <c r="L29" s="114">
        <f t="shared" si="42"/>
        <v>110.24724479999999</v>
      </c>
      <c r="M29" s="116">
        <f t="shared" si="42"/>
        <v>23.20384</v>
      </c>
      <c r="N29" s="114">
        <f t="shared" si="42"/>
        <v>130.1300352</v>
      </c>
      <c r="O29" s="114">
        <f t="shared" si="42"/>
        <v>43.180896</v>
      </c>
      <c r="P29" s="114">
        <f t="shared" si="42"/>
        <v>43.7899968</v>
      </c>
      <c r="Q29" s="116">
        <f t="shared" si="42"/>
        <v>32.911384000000005</v>
      </c>
      <c r="R29" s="114">
        <f t="shared" si="42"/>
        <v>156.4518912</v>
      </c>
      <c r="S29" s="114">
        <f t="shared" si="42"/>
        <v>74.7671232</v>
      </c>
      <c r="T29" s="114">
        <f t="shared" si="42"/>
        <v>119.49252479999997</v>
      </c>
      <c r="U29" s="116">
        <f t="shared" si="42"/>
        <v>24.962255999999996</v>
      </c>
      <c r="V29" s="114">
        <f t="shared" si="42"/>
        <v>111.704736</v>
      </c>
      <c r="W29" s="114">
        <f t="shared" si="42"/>
        <v>43.202649599999994</v>
      </c>
      <c r="X29" s="114">
        <f t="shared" si="42"/>
        <v>112.70540159999999</v>
      </c>
      <c r="Y29" s="116">
        <f t="shared" si="42"/>
        <v>32.521632000000004</v>
      </c>
      <c r="Z29" s="114">
        <f t="shared" si="42"/>
        <v>112.44435839999998</v>
      </c>
      <c r="AA29" s="114">
        <f t="shared" si="42"/>
        <v>113.24924159999999</v>
      </c>
      <c r="AB29" s="114">
        <f t="shared" si="42"/>
        <v>112.6183872</v>
      </c>
      <c r="AC29" s="116">
        <f t="shared" si="42"/>
        <v>23.512015999999996</v>
      </c>
      <c r="AD29" s="114">
        <f aca="true" t="shared" si="43" ref="AD29:BP29">45.32*AD28</f>
        <v>120.77598719999999</v>
      </c>
      <c r="AE29" s="114">
        <f t="shared" si="43"/>
        <v>90.2991936</v>
      </c>
      <c r="AF29" s="114">
        <f t="shared" si="43"/>
        <v>157.53957119999998</v>
      </c>
      <c r="AG29" s="116">
        <f t="shared" si="43"/>
        <v>32.72104</v>
      </c>
      <c r="AH29" s="114">
        <f t="shared" si="43"/>
        <v>154.25477759999998</v>
      </c>
      <c r="AI29" s="114">
        <f t="shared" si="43"/>
        <v>43.659475199999996</v>
      </c>
      <c r="AJ29" s="114">
        <f t="shared" si="43"/>
        <v>41.98444799999999</v>
      </c>
      <c r="AK29" s="116">
        <f t="shared" si="43"/>
        <v>17.874208</v>
      </c>
      <c r="AL29" s="114">
        <f t="shared" si="43"/>
        <v>90.05990399999999</v>
      </c>
      <c r="AM29" s="114">
        <f t="shared" si="43"/>
        <v>115.1200512</v>
      </c>
      <c r="AN29" s="114">
        <f t="shared" si="43"/>
        <v>117.8174976</v>
      </c>
      <c r="AO29" s="116">
        <f t="shared" si="43"/>
        <v>52.530412</v>
      </c>
      <c r="AP29" s="114">
        <f t="shared" si="43"/>
        <v>223.51824</v>
      </c>
      <c r="AQ29" s="114">
        <f t="shared" si="43"/>
        <v>230.06607359999995</v>
      </c>
      <c r="AR29" s="114">
        <f t="shared" si="43"/>
        <v>144.4874112</v>
      </c>
      <c r="AS29" s="116">
        <f t="shared" si="43"/>
        <v>24.962255999999996</v>
      </c>
      <c r="AT29" s="114">
        <f t="shared" si="43"/>
        <v>118.23081599999998</v>
      </c>
      <c r="AU29" s="114">
        <f t="shared" si="43"/>
        <v>115.99019519999999</v>
      </c>
      <c r="AV29" s="114">
        <f t="shared" si="43"/>
        <v>134.43724799999998</v>
      </c>
      <c r="AW29" s="116">
        <f t="shared" si="43"/>
        <v>20.375872</v>
      </c>
      <c r="AX29" s="114">
        <f t="shared" si="43"/>
        <v>130.7826432</v>
      </c>
      <c r="AY29" s="114">
        <f t="shared" si="43"/>
        <v>175.63856639999997</v>
      </c>
      <c r="AZ29" s="114">
        <f t="shared" si="43"/>
        <v>47.227065599999996</v>
      </c>
      <c r="BA29" s="114">
        <f t="shared" si="43"/>
        <v>110.6388096</v>
      </c>
      <c r="BB29" s="114">
        <f t="shared" si="43"/>
        <v>109.4641152</v>
      </c>
      <c r="BC29" s="114">
        <f t="shared" si="43"/>
        <v>123.95201279999999</v>
      </c>
      <c r="BD29" s="116">
        <f t="shared" si="43"/>
        <v>24.286988</v>
      </c>
      <c r="BE29" s="114">
        <f t="shared" si="43"/>
        <v>97.238592</v>
      </c>
      <c r="BF29" s="114">
        <f t="shared" si="43"/>
        <v>119.44901759999999</v>
      </c>
      <c r="BG29" s="114">
        <f t="shared" si="43"/>
        <v>115.946688</v>
      </c>
      <c r="BH29" s="116">
        <f t="shared" si="43"/>
        <v>11.674432000000003</v>
      </c>
      <c r="BI29" s="114">
        <f t="shared" si="43"/>
        <v>120.3191616</v>
      </c>
      <c r="BJ29" s="114">
        <f t="shared" si="43"/>
        <v>160.4545536</v>
      </c>
      <c r="BK29" s="114">
        <f t="shared" si="43"/>
        <v>118.1002944</v>
      </c>
      <c r="BL29" s="116">
        <f t="shared" si="43"/>
        <v>23.348864000000006</v>
      </c>
      <c r="BM29" s="114">
        <f t="shared" si="43"/>
        <v>113.009952</v>
      </c>
      <c r="BN29" s="114">
        <f t="shared" si="43"/>
        <v>112.44435839999998</v>
      </c>
      <c r="BO29" s="114">
        <f t="shared" si="43"/>
        <v>115.1200512</v>
      </c>
      <c r="BP29" s="114">
        <f t="shared" si="43"/>
        <v>90.23393279999999</v>
      </c>
      <c r="BQ29" s="114">
        <f aca="true" t="shared" si="44" ref="BQ29:CH29">45.32*BQ28</f>
        <v>148.88163839999999</v>
      </c>
      <c r="BR29" s="114">
        <f t="shared" si="44"/>
        <v>45.39976319999999</v>
      </c>
      <c r="BS29" s="116">
        <f t="shared" si="44"/>
        <v>9.027744</v>
      </c>
      <c r="BT29" s="114">
        <f t="shared" si="44"/>
        <v>37.3509312</v>
      </c>
      <c r="BU29" s="114">
        <f t="shared" si="44"/>
        <v>91.038816</v>
      </c>
      <c r="BV29" s="114">
        <f t="shared" si="44"/>
        <v>159.3886272</v>
      </c>
      <c r="BW29" s="114">
        <f t="shared" si="44"/>
        <v>156.82170239999996</v>
      </c>
      <c r="BX29" s="114">
        <f t="shared" si="44"/>
        <v>66.39198719999999</v>
      </c>
      <c r="BY29" s="116">
        <f t="shared" si="44"/>
        <v>27.463919999999998</v>
      </c>
      <c r="BZ29" s="114">
        <f t="shared" si="44"/>
        <v>131.04368639999998</v>
      </c>
      <c r="CA29" s="114">
        <f t="shared" si="44"/>
        <v>127.75889279999997</v>
      </c>
      <c r="CB29" s="114">
        <f t="shared" si="44"/>
        <v>128.5855296</v>
      </c>
      <c r="CC29" s="114">
        <f t="shared" si="44"/>
        <v>116.490528</v>
      </c>
      <c r="CD29" s="114">
        <f t="shared" si="44"/>
        <v>127.14979199999999</v>
      </c>
      <c r="CE29" s="116">
        <f t="shared" si="44"/>
        <v>24.083047999999998</v>
      </c>
      <c r="CF29" s="114">
        <f t="shared" si="44"/>
        <v>119.3402496</v>
      </c>
      <c r="CG29" s="114">
        <f t="shared" si="44"/>
        <v>117.51294720000001</v>
      </c>
      <c r="CH29" s="114">
        <f t="shared" si="44"/>
        <v>77.55158399999999</v>
      </c>
    </row>
    <row r="30" spans="1:86" ht="17.25" customHeight="1">
      <c r="A30" s="204"/>
      <c r="B30" s="78" t="s">
        <v>106</v>
      </c>
      <c r="C30" s="114">
        <f aca="true" t="shared" si="45" ref="C30:I30">C29/C9/12</f>
        <v>0.018128000000000002</v>
      </c>
      <c r="D30" s="114">
        <f t="shared" si="45"/>
        <v>0.018128</v>
      </c>
      <c r="E30" s="114">
        <f t="shared" si="45"/>
        <v>0.018128000000000002</v>
      </c>
      <c r="F30" s="114">
        <f t="shared" si="45"/>
        <v>0.018128000000000002</v>
      </c>
      <c r="G30" s="114">
        <f t="shared" si="45"/>
        <v>0.018128000000000002</v>
      </c>
      <c r="H30" s="114">
        <f t="shared" si="45"/>
        <v>0.018128000000000002</v>
      </c>
      <c r="I30" s="116">
        <f t="shared" si="45"/>
        <v>0.0037766666666666673</v>
      </c>
      <c r="J30" s="114">
        <f aca="true" t="shared" si="46" ref="J30:AC30">J29/J9/12</f>
        <v>0.018128</v>
      </c>
      <c r="K30" s="114">
        <f t="shared" si="46"/>
        <v>0.018128</v>
      </c>
      <c r="L30" s="114">
        <f t="shared" si="46"/>
        <v>0.018128</v>
      </c>
      <c r="M30" s="116">
        <f t="shared" si="46"/>
        <v>0.0037766666666666665</v>
      </c>
      <c r="N30" s="114">
        <f t="shared" si="46"/>
        <v>0.018128000000000002</v>
      </c>
      <c r="O30" s="114">
        <f t="shared" si="46"/>
        <v>0.018128</v>
      </c>
      <c r="P30" s="114">
        <f t="shared" si="46"/>
        <v>0.018128</v>
      </c>
      <c r="Q30" s="116">
        <f t="shared" si="46"/>
        <v>0.0037766666666666673</v>
      </c>
      <c r="R30" s="114">
        <f t="shared" si="46"/>
        <v>0.018128000000000002</v>
      </c>
      <c r="S30" s="114">
        <f t="shared" si="46"/>
        <v>0.018128000000000002</v>
      </c>
      <c r="T30" s="114">
        <f t="shared" si="46"/>
        <v>0.018127999999999995</v>
      </c>
      <c r="U30" s="116">
        <f t="shared" si="46"/>
        <v>0.0037766666666666665</v>
      </c>
      <c r="V30" s="114">
        <f t="shared" si="46"/>
        <v>0.018128000000000002</v>
      </c>
      <c r="W30" s="114">
        <f t="shared" si="46"/>
        <v>0.018128</v>
      </c>
      <c r="X30" s="114">
        <f t="shared" si="46"/>
        <v>0.018128</v>
      </c>
      <c r="Y30" s="116">
        <f t="shared" si="46"/>
        <v>0.0037766666666666673</v>
      </c>
      <c r="Z30" s="114">
        <f t="shared" si="46"/>
        <v>0.018128</v>
      </c>
      <c r="AA30" s="114">
        <f t="shared" si="46"/>
        <v>0.018128</v>
      </c>
      <c r="AB30" s="114">
        <f t="shared" si="46"/>
        <v>0.018128</v>
      </c>
      <c r="AC30" s="116">
        <f t="shared" si="46"/>
        <v>0.003776666666666666</v>
      </c>
      <c r="AD30" s="114">
        <f aca="true" t="shared" si="47" ref="AD30:BP30">AD29/AD9/12</f>
        <v>0.018127999999999995</v>
      </c>
      <c r="AE30" s="114">
        <f t="shared" si="47"/>
        <v>0.018128</v>
      </c>
      <c r="AF30" s="114">
        <f t="shared" si="47"/>
        <v>0.018127999999999995</v>
      </c>
      <c r="AG30" s="116">
        <f t="shared" si="47"/>
        <v>0.0037766666666666673</v>
      </c>
      <c r="AH30" s="114">
        <f t="shared" si="47"/>
        <v>0.018128</v>
      </c>
      <c r="AI30" s="114">
        <f t="shared" si="47"/>
        <v>0.018128</v>
      </c>
      <c r="AJ30" s="114">
        <f t="shared" si="47"/>
        <v>0.018127999999999995</v>
      </c>
      <c r="AK30" s="116">
        <f t="shared" si="47"/>
        <v>0.0037766666666666665</v>
      </c>
      <c r="AL30" s="114">
        <f t="shared" si="47"/>
        <v>0.018128</v>
      </c>
      <c r="AM30" s="114">
        <f t="shared" si="47"/>
        <v>0.018128</v>
      </c>
      <c r="AN30" s="114">
        <f t="shared" si="47"/>
        <v>0.018128</v>
      </c>
      <c r="AO30" s="116">
        <f t="shared" si="47"/>
        <v>0.0037766666666666665</v>
      </c>
      <c r="AP30" s="114">
        <f t="shared" si="47"/>
        <v>0.018128</v>
      </c>
      <c r="AQ30" s="114">
        <f t="shared" si="47"/>
        <v>0.018128</v>
      </c>
      <c r="AR30" s="114">
        <f t="shared" si="47"/>
        <v>0.018128</v>
      </c>
      <c r="AS30" s="116">
        <f t="shared" si="47"/>
        <v>0.0037766666666666665</v>
      </c>
      <c r="AT30" s="114">
        <f t="shared" si="47"/>
        <v>0.018127999999999995</v>
      </c>
      <c r="AU30" s="114">
        <f t="shared" si="47"/>
        <v>0.018127999999999995</v>
      </c>
      <c r="AV30" s="114">
        <f t="shared" si="47"/>
        <v>0.018128</v>
      </c>
      <c r="AW30" s="116">
        <f t="shared" si="47"/>
        <v>0.0037766666666666665</v>
      </c>
      <c r="AX30" s="114">
        <f t="shared" si="47"/>
        <v>0.018128</v>
      </c>
      <c r="AY30" s="114">
        <f t="shared" si="47"/>
        <v>0.018128</v>
      </c>
      <c r="AZ30" s="114">
        <f t="shared" si="47"/>
        <v>0.018128</v>
      </c>
      <c r="BA30" s="114">
        <f t="shared" si="47"/>
        <v>0.018128000000000002</v>
      </c>
      <c r="BB30" s="114">
        <f t="shared" si="47"/>
        <v>0.018128000000000002</v>
      </c>
      <c r="BC30" s="114">
        <f t="shared" si="47"/>
        <v>0.018128000000000002</v>
      </c>
      <c r="BD30" s="116">
        <f t="shared" si="47"/>
        <v>0.0037766666666666673</v>
      </c>
      <c r="BE30" s="114">
        <f t="shared" si="47"/>
        <v>0.018128000000000002</v>
      </c>
      <c r="BF30" s="114">
        <f t="shared" si="47"/>
        <v>0.018128</v>
      </c>
      <c r="BG30" s="114">
        <f t="shared" si="47"/>
        <v>0.018128</v>
      </c>
      <c r="BH30" s="116">
        <f t="shared" si="47"/>
        <v>0.0037766666666666673</v>
      </c>
      <c r="BI30" s="114">
        <f t="shared" si="47"/>
        <v>0.018128</v>
      </c>
      <c r="BJ30" s="114">
        <f t="shared" si="47"/>
        <v>0.018128</v>
      </c>
      <c r="BK30" s="114">
        <f t="shared" si="47"/>
        <v>0.018128000000000002</v>
      </c>
      <c r="BL30" s="116">
        <f t="shared" si="47"/>
        <v>0.0037766666666666673</v>
      </c>
      <c r="BM30" s="114">
        <f t="shared" si="47"/>
        <v>0.018128000000000002</v>
      </c>
      <c r="BN30" s="114">
        <f t="shared" si="47"/>
        <v>0.018128</v>
      </c>
      <c r="BO30" s="114">
        <f t="shared" si="47"/>
        <v>0.018128</v>
      </c>
      <c r="BP30" s="114">
        <f t="shared" si="47"/>
        <v>0.018128</v>
      </c>
      <c r="BQ30" s="114">
        <f aca="true" t="shared" si="48" ref="BQ30:CH30">BQ29/BQ9/12</f>
        <v>0.018128</v>
      </c>
      <c r="BR30" s="114">
        <f t="shared" si="48"/>
        <v>0.018127999999999995</v>
      </c>
      <c r="BS30" s="116">
        <f t="shared" si="48"/>
        <v>0.0037766666666666673</v>
      </c>
      <c r="BT30" s="114">
        <f t="shared" si="48"/>
        <v>0.018128000000000002</v>
      </c>
      <c r="BU30" s="114">
        <f t="shared" si="48"/>
        <v>0.018128</v>
      </c>
      <c r="BV30" s="114">
        <f t="shared" si="48"/>
        <v>0.018128</v>
      </c>
      <c r="BW30" s="114">
        <f t="shared" si="48"/>
        <v>0.018127999999999995</v>
      </c>
      <c r="BX30" s="114">
        <f t="shared" si="48"/>
        <v>0.018128</v>
      </c>
      <c r="BY30" s="116">
        <f t="shared" si="48"/>
        <v>0.0037766666666666665</v>
      </c>
      <c r="BZ30" s="114">
        <f t="shared" si="48"/>
        <v>0.018128</v>
      </c>
      <c r="CA30" s="114">
        <f t="shared" si="48"/>
        <v>0.018127999999999995</v>
      </c>
      <c r="CB30" s="114">
        <f t="shared" si="48"/>
        <v>0.018128000000000002</v>
      </c>
      <c r="CC30" s="114">
        <f t="shared" si="48"/>
        <v>0.018128000000000002</v>
      </c>
      <c r="CD30" s="114">
        <f t="shared" si="48"/>
        <v>0.018128</v>
      </c>
      <c r="CE30" s="116">
        <f t="shared" si="48"/>
        <v>0.0037766666666666665</v>
      </c>
      <c r="CF30" s="114">
        <f t="shared" si="48"/>
        <v>0.018128000000000002</v>
      </c>
      <c r="CG30" s="114">
        <f t="shared" si="48"/>
        <v>0.018128000000000002</v>
      </c>
      <c r="CH30" s="114">
        <f t="shared" si="48"/>
        <v>0.018128</v>
      </c>
    </row>
    <row r="31" spans="1:86" ht="15.75" customHeight="1" thickBot="1">
      <c r="A31" s="205"/>
      <c r="B31" s="79" t="s">
        <v>14</v>
      </c>
      <c r="C31" s="112" t="s">
        <v>310</v>
      </c>
      <c r="D31" s="112" t="s">
        <v>310</v>
      </c>
      <c r="E31" s="112" t="s">
        <v>310</v>
      </c>
      <c r="F31" s="112" t="s">
        <v>310</v>
      </c>
      <c r="G31" s="112" t="s">
        <v>310</v>
      </c>
      <c r="H31" s="112" t="s">
        <v>310</v>
      </c>
      <c r="I31" s="113" t="s">
        <v>310</v>
      </c>
      <c r="J31" s="112" t="s">
        <v>310</v>
      </c>
      <c r="K31" s="112" t="s">
        <v>310</v>
      </c>
      <c r="L31" s="112" t="s">
        <v>310</v>
      </c>
      <c r="M31" s="113" t="s">
        <v>310</v>
      </c>
      <c r="N31" s="112" t="s">
        <v>310</v>
      </c>
      <c r="O31" s="112" t="s">
        <v>310</v>
      </c>
      <c r="P31" s="112" t="s">
        <v>310</v>
      </c>
      <c r="Q31" s="113" t="s">
        <v>310</v>
      </c>
      <c r="R31" s="112" t="s">
        <v>310</v>
      </c>
      <c r="S31" s="112" t="s">
        <v>310</v>
      </c>
      <c r="T31" s="112" t="s">
        <v>310</v>
      </c>
      <c r="U31" s="113" t="s">
        <v>310</v>
      </c>
      <c r="V31" s="112" t="s">
        <v>310</v>
      </c>
      <c r="W31" s="112" t="s">
        <v>310</v>
      </c>
      <c r="X31" s="112" t="s">
        <v>310</v>
      </c>
      <c r="Y31" s="113" t="s">
        <v>310</v>
      </c>
      <c r="Z31" s="112" t="s">
        <v>310</v>
      </c>
      <c r="AA31" s="112" t="s">
        <v>310</v>
      </c>
      <c r="AB31" s="112" t="s">
        <v>310</v>
      </c>
      <c r="AC31" s="113" t="s">
        <v>310</v>
      </c>
      <c r="AD31" s="112" t="s">
        <v>310</v>
      </c>
      <c r="AE31" s="112" t="s">
        <v>310</v>
      </c>
      <c r="AF31" s="112" t="s">
        <v>310</v>
      </c>
      <c r="AG31" s="113" t="s">
        <v>310</v>
      </c>
      <c r="AH31" s="112" t="s">
        <v>310</v>
      </c>
      <c r="AI31" s="112" t="s">
        <v>310</v>
      </c>
      <c r="AJ31" s="112" t="s">
        <v>310</v>
      </c>
      <c r="AK31" s="113" t="s">
        <v>310</v>
      </c>
      <c r="AL31" s="112" t="s">
        <v>310</v>
      </c>
      <c r="AM31" s="112" t="s">
        <v>310</v>
      </c>
      <c r="AN31" s="112" t="s">
        <v>310</v>
      </c>
      <c r="AO31" s="113" t="s">
        <v>310</v>
      </c>
      <c r="AP31" s="112" t="s">
        <v>310</v>
      </c>
      <c r="AQ31" s="112" t="s">
        <v>310</v>
      </c>
      <c r="AR31" s="112" t="s">
        <v>310</v>
      </c>
      <c r="AS31" s="113" t="s">
        <v>310</v>
      </c>
      <c r="AT31" s="112" t="s">
        <v>310</v>
      </c>
      <c r="AU31" s="112" t="s">
        <v>310</v>
      </c>
      <c r="AV31" s="112" t="s">
        <v>310</v>
      </c>
      <c r="AW31" s="113" t="s">
        <v>310</v>
      </c>
      <c r="AX31" s="112" t="s">
        <v>310</v>
      </c>
      <c r="AY31" s="112" t="s">
        <v>310</v>
      </c>
      <c r="AZ31" s="112" t="s">
        <v>310</v>
      </c>
      <c r="BA31" s="112" t="s">
        <v>310</v>
      </c>
      <c r="BB31" s="112" t="s">
        <v>310</v>
      </c>
      <c r="BC31" s="112" t="s">
        <v>310</v>
      </c>
      <c r="BD31" s="113" t="s">
        <v>310</v>
      </c>
      <c r="BE31" s="112" t="s">
        <v>310</v>
      </c>
      <c r="BF31" s="112" t="s">
        <v>310</v>
      </c>
      <c r="BG31" s="112" t="s">
        <v>310</v>
      </c>
      <c r="BH31" s="113" t="s">
        <v>310</v>
      </c>
      <c r="BI31" s="112" t="s">
        <v>310</v>
      </c>
      <c r="BJ31" s="112" t="s">
        <v>310</v>
      </c>
      <c r="BK31" s="112" t="s">
        <v>310</v>
      </c>
      <c r="BL31" s="113" t="s">
        <v>310</v>
      </c>
      <c r="BM31" s="112" t="s">
        <v>310</v>
      </c>
      <c r="BN31" s="112" t="s">
        <v>310</v>
      </c>
      <c r="BO31" s="112" t="s">
        <v>310</v>
      </c>
      <c r="BP31" s="112" t="s">
        <v>310</v>
      </c>
      <c r="BQ31" s="112" t="s">
        <v>310</v>
      </c>
      <c r="BR31" s="112" t="s">
        <v>310</v>
      </c>
      <c r="BS31" s="113" t="s">
        <v>310</v>
      </c>
      <c r="BT31" s="112" t="s">
        <v>310</v>
      </c>
      <c r="BU31" s="112" t="s">
        <v>310</v>
      </c>
      <c r="BV31" s="112" t="s">
        <v>310</v>
      </c>
      <c r="BW31" s="112" t="s">
        <v>310</v>
      </c>
      <c r="BX31" s="112" t="s">
        <v>310</v>
      </c>
      <c r="BY31" s="113" t="s">
        <v>310</v>
      </c>
      <c r="BZ31" s="112" t="s">
        <v>310</v>
      </c>
      <c r="CA31" s="112" t="s">
        <v>310</v>
      </c>
      <c r="CB31" s="112" t="s">
        <v>310</v>
      </c>
      <c r="CC31" s="112" t="s">
        <v>310</v>
      </c>
      <c r="CD31" s="112" t="s">
        <v>310</v>
      </c>
      <c r="CE31" s="113" t="s">
        <v>310</v>
      </c>
      <c r="CF31" s="112" t="s">
        <v>310</v>
      </c>
      <c r="CG31" s="112" t="s">
        <v>310</v>
      </c>
      <c r="CH31" s="112" t="s">
        <v>310</v>
      </c>
    </row>
    <row r="32" spans="1:86" ht="12.75" customHeight="1" thickTop="1">
      <c r="A32" s="199" t="s">
        <v>317</v>
      </c>
      <c r="B32" s="84" t="s">
        <v>311</v>
      </c>
      <c r="C32" s="85">
        <v>16</v>
      </c>
      <c r="D32" s="85">
        <v>16</v>
      </c>
      <c r="E32" s="115">
        <v>16</v>
      </c>
      <c r="F32" s="85">
        <v>24</v>
      </c>
      <c r="G32" s="115">
        <v>12</v>
      </c>
      <c r="H32" s="115">
        <v>12</v>
      </c>
      <c r="I32" s="86">
        <v>16</v>
      </c>
      <c r="J32" s="85">
        <v>16</v>
      </c>
      <c r="K32" s="115">
        <v>24</v>
      </c>
      <c r="L32" s="115">
        <v>16</v>
      </c>
      <c r="M32" s="86">
        <v>16</v>
      </c>
      <c r="N32" s="85">
        <v>16</v>
      </c>
      <c r="O32" s="115">
        <v>4</v>
      </c>
      <c r="P32" s="115">
        <v>4</v>
      </c>
      <c r="Q32" s="86">
        <v>24</v>
      </c>
      <c r="R32" s="85">
        <v>0</v>
      </c>
      <c r="S32" s="115">
        <v>10</v>
      </c>
      <c r="T32" s="115">
        <v>24</v>
      </c>
      <c r="U32" s="86">
        <v>8</v>
      </c>
      <c r="V32" s="85">
        <v>14</v>
      </c>
      <c r="W32" s="115">
        <v>9</v>
      </c>
      <c r="X32" s="115">
        <v>16</v>
      </c>
      <c r="Y32" s="86">
        <v>24</v>
      </c>
      <c r="Z32" s="85">
        <v>16</v>
      </c>
      <c r="AA32" s="115">
        <v>16</v>
      </c>
      <c r="AB32" s="115">
        <v>16</v>
      </c>
      <c r="AC32" s="86">
        <v>16</v>
      </c>
      <c r="AD32" s="85">
        <v>16</v>
      </c>
      <c r="AE32" s="115">
        <v>18</v>
      </c>
      <c r="AF32" s="115">
        <v>24</v>
      </c>
      <c r="AG32" s="86">
        <v>24</v>
      </c>
      <c r="AH32" s="85">
        <v>24</v>
      </c>
      <c r="AI32" s="115">
        <v>4</v>
      </c>
      <c r="AJ32" s="115">
        <v>4</v>
      </c>
      <c r="AK32" s="86">
        <v>18</v>
      </c>
      <c r="AL32" s="85">
        <v>18</v>
      </c>
      <c r="AM32" s="115">
        <v>0</v>
      </c>
      <c r="AN32" s="115">
        <v>0</v>
      </c>
      <c r="AO32" s="86">
        <v>0</v>
      </c>
      <c r="AP32" s="85">
        <v>0</v>
      </c>
      <c r="AQ32" s="115">
        <v>0</v>
      </c>
      <c r="AR32" s="115">
        <v>0</v>
      </c>
      <c r="AS32" s="86">
        <v>0</v>
      </c>
      <c r="AT32" s="85">
        <v>0</v>
      </c>
      <c r="AU32" s="115">
        <v>0</v>
      </c>
      <c r="AV32" s="115">
        <v>0</v>
      </c>
      <c r="AW32" s="86">
        <v>0</v>
      </c>
      <c r="AX32" s="85">
        <v>0</v>
      </c>
      <c r="AY32" s="115">
        <v>0</v>
      </c>
      <c r="AZ32" s="115">
        <v>0</v>
      </c>
      <c r="BA32" s="85">
        <v>0</v>
      </c>
      <c r="BB32" s="115">
        <v>0</v>
      </c>
      <c r="BC32" s="115">
        <v>0</v>
      </c>
      <c r="BD32" s="86">
        <v>16</v>
      </c>
      <c r="BE32" s="85">
        <v>18</v>
      </c>
      <c r="BF32" s="115">
        <v>8</v>
      </c>
      <c r="BG32" s="115">
        <v>16</v>
      </c>
      <c r="BH32" s="86">
        <v>7</v>
      </c>
      <c r="BI32" s="85">
        <v>16</v>
      </c>
      <c r="BJ32" s="115">
        <v>16</v>
      </c>
      <c r="BK32" s="115">
        <v>0</v>
      </c>
      <c r="BL32" s="86">
        <v>0</v>
      </c>
      <c r="BM32" s="85">
        <v>0</v>
      </c>
      <c r="BN32" s="115">
        <v>0</v>
      </c>
      <c r="BO32" s="115">
        <v>0</v>
      </c>
      <c r="BP32" s="85">
        <v>0</v>
      </c>
      <c r="BQ32" s="115">
        <v>0</v>
      </c>
      <c r="BR32" s="115">
        <v>4</v>
      </c>
      <c r="BS32" s="86">
        <v>8</v>
      </c>
      <c r="BT32" s="85">
        <v>4</v>
      </c>
      <c r="BU32" s="115">
        <v>8</v>
      </c>
      <c r="BV32" s="115">
        <v>20</v>
      </c>
      <c r="BW32" s="115">
        <v>24</v>
      </c>
      <c r="BX32" s="115">
        <v>8</v>
      </c>
      <c r="BY32" s="86">
        <v>18</v>
      </c>
      <c r="BZ32" s="85">
        <v>15</v>
      </c>
      <c r="CA32" s="115">
        <v>8</v>
      </c>
      <c r="CB32" s="115">
        <v>16</v>
      </c>
      <c r="CC32" s="115">
        <v>8</v>
      </c>
      <c r="CD32" s="115">
        <v>12</v>
      </c>
      <c r="CE32" s="86">
        <v>16</v>
      </c>
      <c r="CF32" s="85">
        <v>16</v>
      </c>
      <c r="CG32" s="115">
        <v>16</v>
      </c>
      <c r="CH32" s="115">
        <v>8</v>
      </c>
    </row>
    <row r="33" spans="1:86" ht="12.75" customHeight="1">
      <c r="A33" s="200"/>
      <c r="B33" s="87" t="s">
        <v>278</v>
      </c>
      <c r="C33" s="88">
        <f>C32*10%</f>
        <v>1.6</v>
      </c>
      <c r="D33" s="88">
        <f>D32*10%</f>
        <v>1.6</v>
      </c>
      <c r="E33" s="88">
        <f>E32*10%</f>
        <v>1.6</v>
      </c>
      <c r="F33" s="88">
        <f>F32*10%</f>
        <v>2.4000000000000004</v>
      </c>
      <c r="G33" s="88">
        <f>G32*0.15</f>
        <v>1.7999999999999998</v>
      </c>
      <c r="H33" s="88">
        <f>H32*0.15</f>
        <v>1.7999999999999998</v>
      </c>
      <c r="I33" s="89">
        <f>I32*0.1</f>
        <v>1.6</v>
      </c>
      <c r="J33" s="88">
        <f>J32*10%</f>
        <v>1.6</v>
      </c>
      <c r="K33" s="88">
        <f>K32*0.15</f>
        <v>3.5999999999999996</v>
      </c>
      <c r="L33" s="88">
        <f>L32*0.05</f>
        <v>0.8</v>
      </c>
      <c r="M33" s="89">
        <f>M32*0.1</f>
        <v>1.6</v>
      </c>
      <c r="N33" s="88">
        <f>N32*10%</f>
        <v>1.6</v>
      </c>
      <c r="O33" s="88">
        <f>O32*0.15</f>
        <v>0.6</v>
      </c>
      <c r="P33" s="88">
        <f>P32*0.15</f>
        <v>0.6</v>
      </c>
      <c r="Q33" s="89">
        <f>Q32*0.1</f>
        <v>2.4000000000000004</v>
      </c>
      <c r="R33" s="88">
        <f>R32*10%</f>
        <v>0</v>
      </c>
      <c r="S33" s="88">
        <f>S32*0.15</f>
        <v>1.5</v>
      </c>
      <c r="T33" s="88">
        <f>T32*0.1</f>
        <v>2.4000000000000004</v>
      </c>
      <c r="U33" s="89">
        <f>U32*0.1</f>
        <v>0.8</v>
      </c>
      <c r="V33" s="88">
        <f>V32*10%</f>
        <v>1.4000000000000001</v>
      </c>
      <c r="W33" s="88">
        <f>W32*0.1</f>
        <v>0.9</v>
      </c>
      <c r="X33" s="88">
        <f>X32*0.15</f>
        <v>2.4</v>
      </c>
      <c r="Y33" s="89">
        <f>Y32*0.1</f>
        <v>2.4000000000000004</v>
      </c>
      <c r="Z33" s="88">
        <f>Z32*10%</f>
        <v>1.6</v>
      </c>
      <c r="AA33" s="88">
        <f>AA32*0.15</f>
        <v>2.4</v>
      </c>
      <c r="AB33" s="88">
        <f>AB32*0.15</f>
        <v>2.4</v>
      </c>
      <c r="AC33" s="89">
        <f>AC32*0.1</f>
        <v>1.6</v>
      </c>
      <c r="AD33" s="88">
        <f>AD32*10%</f>
        <v>1.6</v>
      </c>
      <c r="AE33" s="88">
        <f>AE32*0.15</f>
        <v>2.6999999999999997</v>
      </c>
      <c r="AF33" s="88">
        <f>AF32*0.15</f>
        <v>3.5999999999999996</v>
      </c>
      <c r="AG33" s="89">
        <f>AG32*0.1</f>
        <v>2.4000000000000004</v>
      </c>
      <c r="AH33" s="88">
        <f>AH32*10%</f>
        <v>2.4000000000000004</v>
      </c>
      <c r="AI33" s="88">
        <f>AI32*0.15</f>
        <v>0.6</v>
      </c>
      <c r="AJ33" s="88">
        <f>AJ32*0.08</f>
        <v>0.32</v>
      </c>
      <c r="AK33" s="89">
        <f>AK32*0.1</f>
        <v>1.8</v>
      </c>
      <c r="AL33" s="88">
        <f>AL32*10%</f>
        <v>1.8</v>
      </c>
      <c r="AM33" s="88">
        <f>AM32*0.15</f>
        <v>0</v>
      </c>
      <c r="AN33" s="88">
        <f>AN32*0.15</f>
        <v>0</v>
      </c>
      <c r="AO33" s="89">
        <f>AO32*0.1</f>
        <v>0</v>
      </c>
      <c r="AP33" s="88">
        <f>AP32*10%</f>
        <v>0</v>
      </c>
      <c r="AQ33" s="88">
        <f>AQ32*0.15</f>
        <v>0</v>
      </c>
      <c r="AR33" s="88">
        <f>AR32*0.15</f>
        <v>0</v>
      </c>
      <c r="AS33" s="89">
        <f>AS32*0.1</f>
        <v>0</v>
      </c>
      <c r="AT33" s="88">
        <f>AT32*10%</f>
        <v>0</v>
      </c>
      <c r="AU33" s="88">
        <f>AU32*0.15</f>
        <v>0</v>
      </c>
      <c r="AV33" s="88">
        <f>AV32*0.15</f>
        <v>0</v>
      </c>
      <c r="AW33" s="89">
        <f>AW32*0.1</f>
        <v>0</v>
      </c>
      <c r="AX33" s="88">
        <f>AX32*10%</f>
        <v>0</v>
      </c>
      <c r="AY33" s="88">
        <f>AY32*0.15</f>
        <v>0</v>
      </c>
      <c r="AZ33" s="88">
        <f>AZ32*0.15</f>
        <v>0</v>
      </c>
      <c r="BA33" s="88">
        <f>BA32*10%</f>
        <v>0</v>
      </c>
      <c r="BB33" s="88">
        <f>BB32*0.15</f>
        <v>0</v>
      </c>
      <c r="BC33" s="88">
        <f>BC32*0.15</f>
        <v>0</v>
      </c>
      <c r="BD33" s="89">
        <f>BD32*0.1</f>
        <v>1.6</v>
      </c>
      <c r="BE33" s="88">
        <f>BE32*8%</f>
        <v>1.44</v>
      </c>
      <c r="BF33" s="88">
        <f>BF32*0.15</f>
        <v>1.2</v>
      </c>
      <c r="BG33" s="88">
        <f>BG32*0.15</f>
        <v>2.4</v>
      </c>
      <c r="BH33" s="89">
        <f>BH32*0.1</f>
        <v>0.7000000000000001</v>
      </c>
      <c r="BI33" s="88">
        <f>BI32*10%</f>
        <v>1.6</v>
      </c>
      <c r="BJ33" s="88">
        <f>BJ32*0.1</f>
        <v>1.6</v>
      </c>
      <c r="BK33" s="88">
        <f>BK32*0.1</f>
        <v>0</v>
      </c>
      <c r="BL33" s="89">
        <f>BL32*0.1</f>
        <v>0</v>
      </c>
      <c r="BM33" s="88">
        <f>BM32*10%</f>
        <v>0</v>
      </c>
      <c r="BN33" s="88">
        <f>BN32*0.15</f>
        <v>0</v>
      </c>
      <c r="BO33" s="88">
        <f>BO32*0.15</f>
        <v>0</v>
      </c>
      <c r="BP33" s="88">
        <f>BP32*10%</f>
        <v>0</v>
      </c>
      <c r="BQ33" s="88">
        <f>BQ32*0.15</f>
        <v>0</v>
      </c>
      <c r="BR33" s="88">
        <f>BR32*0.08</f>
        <v>0.32</v>
      </c>
      <c r="BS33" s="89">
        <f>BS32*0.08</f>
        <v>0.64</v>
      </c>
      <c r="BT33" s="88">
        <f>BT32*8%</f>
        <v>0.32</v>
      </c>
      <c r="BU33" s="88">
        <f>BU32*0.15</f>
        <v>1.2</v>
      </c>
      <c r="BV33" s="88">
        <f>BV32*0.15</f>
        <v>3</v>
      </c>
      <c r="BW33" s="88">
        <f>BW32*0.15</f>
        <v>3.5999999999999996</v>
      </c>
      <c r="BX33" s="88">
        <f>BX32*0.15</f>
        <v>1.2</v>
      </c>
      <c r="BY33" s="89">
        <f>BY32*0.1</f>
        <v>1.8</v>
      </c>
      <c r="BZ33" s="88">
        <f>BZ32*10%</f>
        <v>1.5</v>
      </c>
      <c r="CA33" s="88">
        <f>CA32*0.15</f>
        <v>1.2</v>
      </c>
      <c r="CB33" s="88">
        <f>CB32*0.15</f>
        <v>2.4</v>
      </c>
      <c r="CC33" s="88">
        <f>CC32*0.15</f>
        <v>1.2</v>
      </c>
      <c r="CD33" s="88">
        <f>CD32*0.15</f>
        <v>1.7999999999999998</v>
      </c>
      <c r="CE33" s="89">
        <f>CE32*0.1</f>
        <v>1.6</v>
      </c>
      <c r="CF33" s="88">
        <f>CF32*10%</f>
        <v>1.6</v>
      </c>
      <c r="CG33" s="88">
        <f>CG32*0.15</f>
        <v>2.4</v>
      </c>
      <c r="CH33" s="88">
        <f>CH32*0.15</f>
        <v>1.2</v>
      </c>
    </row>
    <row r="34" spans="1:86" ht="18.75" customHeight="1">
      <c r="A34" s="200"/>
      <c r="B34" s="90" t="s">
        <v>105</v>
      </c>
      <c r="C34" s="91">
        <f>C33*1209.48</f>
        <v>1935.1680000000001</v>
      </c>
      <c r="D34" s="91">
        <f>D33*1209.48</f>
        <v>1935.1680000000001</v>
      </c>
      <c r="E34" s="91">
        <f>E33*1209.48</f>
        <v>1935.1680000000001</v>
      </c>
      <c r="F34" s="91">
        <f aca="true" t="shared" si="49" ref="F34:AK34">F33*1209.48</f>
        <v>2902.7520000000004</v>
      </c>
      <c r="G34" s="91">
        <f t="shared" si="49"/>
        <v>2177.064</v>
      </c>
      <c r="H34" s="91">
        <f t="shared" si="49"/>
        <v>2177.064</v>
      </c>
      <c r="I34" s="92">
        <f t="shared" si="49"/>
        <v>1935.1680000000001</v>
      </c>
      <c r="J34" s="91">
        <f t="shared" si="49"/>
        <v>1935.1680000000001</v>
      </c>
      <c r="K34" s="91">
        <f t="shared" si="49"/>
        <v>4354.128</v>
      </c>
      <c r="L34" s="91">
        <f t="shared" si="49"/>
        <v>967.5840000000001</v>
      </c>
      <c r="M34" s="92">
        <f t="shared" si="49"/>
        <v>1935.1680000000001</v>
      </c>
      <c r="N34" s="91">
        <f t="shared" si="49"/>
        <v>1935.1680000000001</v>
      </c>
      <c r="O34" s="91">
        <f t="shared" si="49"/>
        <v>725.688</v>
      </c>
      <c r="P34" s="91">
        <f t="shared" si="49"/>
        <v>725.688</v>
      </c>
      <c r="Q34" s="92">
        <f t="shared" si="49"/>
        <v>2902.7520000000004</v>
      </c>
      <c r="R34" s="91">
        <f t="shared" si="49"/>
        <v>0</v>
      </c>
      <c r="S34" s="91">
        <f t="shared" si="49"/>
        <v>1814.22</v>
      </c>
      <c r="T34" s="91">
        <f t="shared" si="49"/>
        <v>2902.7520000000004</v>
      </c>
      <c r="U34" s="92">
        <f t="shared" si="49"/>
        <v>967.5840000000001</v>
      </c>
      <c r="V34" s="91">
        <f t="shared" si="49"/>
        <v>1693.2720000000002</v>
      </c>
      <c r="W34" s="91">
        <f t="shared" si="49"/>
        <v>1088.5320000000002</v>
      </c>
      <c r="X34" s="91">
        <f t="shared" si="49"/>
        <v>2902.752</v>
      </c>
      <c r="Y34" s="92">
        <f t="shared" si="49"/>
        <v>2902.7520000000004</v>
      </c>
      <c r="Z34" s="91">
        <f t="shared" si="49"/>
        <v>1935.1680000000001</v>
      </c>
      <c r="AA34" s="91">
        <f t="shared" si="49"/>
        <v>2902.752</v>
      </c>
      <c r="AB34" s="91">
        <f t="shared" si="49"/>
        <v>2902.752</v>
      </c>
      <c r="AC34" s="92">
        <f t="shared" si="49"/>
        <v>1935.1680000000001</v>
      </c>
      <c r="AD34" s="91">
        <f t="shared" si="49"/>
        <v>1935.1680000000001</v>
      </c>
      <c r="AE34" s="91">
        <f t="shared" si="49"/>
        <v>3265.5959999999995</v>
      </c>
      <c r="AF34" s="91">
        <f t="shared" si="49"/>
        <v>4354.128</v>
      </c>
      <c r="AG34" s="92">
        <f t="shared" si="49"/>
        <v>2902.7520000000004</v>
      </c>
      <c r="AH34" s="91">
        <f t="shared" si="49"/>
        <v>2902.7520000000004</v>
      </c>
      <c r="AI34" s="91">
        <f t="shared" si="49"/>
        <v>725.688</v>
      </c>
      <c r="AJ34" s="91">
        <f t="shared" si="49"/>
        <v>387.03360000000004</v>
      </c>
      <c r="AK34" s="92">
        <f t="shared" si="49"/>
        <v>2177.0640000000003</v>
      </c>
      <c r="AL34" s="91">
        <f aca="true" t="shared" si="50" ref="AL34:BO34">AL33*1209.48</f>
        <v>2177.0640000000003</v>
      </c>
      <c r="AM34" s="91">
        <f t="shared" si="50"/>
        <v>0</v>
      </c>
      <c r="AN34" s="91">
        <f t="shared" si="50"/>
        <v>0</v>
      </c>
      <c r="AO34" s="92">
        <f t="shared" si="50"/>
        <v>0</v>
      </c>
      <c r="AP34" s="91">
        <f t="shared" si="50"/>
        <v>0</v>
      </c>
      <c r="AQ34" s="91">
        <f t="shared" si="50"/>
        <v>0</v>
      </c>
      <c r="AR34" s="91">
        <f t="shared" si="50"/>
        <v>0</v>
      </c>
      <c r="AS34" s="92">
        <f t="shared" si="50"/>
        <v>0</v>
      </c>
      <c r="AT34" s="91">
        <f t="shared" si="50"/>
        <v>0</v>
      </c>
      <c r="AU34" s="91">
        <f t="shared" si="50"/>
        <v>0</v>
      </c>
      <c r="AV34" s="91">
        <f t="shared" si="50"/>
        <v>0</v>
      </c>
      <c r="AW34" s="92">
        <f t="shared" si="50"/>
        <v>0</v>
      </c>
      <c r="AX34" s="91">
        <f t="shared" si="50"/>
        <v>0</v>
      </c>
      <c r="AY34" s="91">
        <f t="shared" si="50"/>
        <v>0</v>
      </c>
      <c r="AZ34" s="91">
        <f t="shared" si="50"/>
        <v>0</v>
      </c>
      <c r="BA34" s="91">
        <f t="shared" si="50"/>
        <v>0</v>
      </c>
      <c r="BB34" s="91">
        <f t="shared" si="50"/>
        <v>0</v>
      </c>
      <c r="BC34" s="91">
        <f t="shared" si="50"/>
        <v>0</v>
      </c>
      <c r="BD34" s="92">
        <f t="shared" si="50"/>
        <v>1935.1680000000001</v>
      </c>
      <c r="BE34" s="91">
        <f t="shared" si="50"/>
        <v>1741.6512</v>
      </c>
      <c r="BF34" s="91">
        <f t="shared" si="50"/>
        <v>1451.376</v>
      </c>
      <c r="BG34" s="91">
        <f t="shared" si="50"/>
        <v>2902.752</v>
      </c>
      <c r="BH34" s="92">
        <f t="shared" si="50"/>
        <v>846.6360000000001</v>
      </c>
      <c r="BI34" s="91">
        <f t="shared" si="50"/>
        <v>1935.1680000000001</v>
      </c>
      <c r="BJ34" s="91">
        <f t="shared" si="50"/>
        <v>1935.1680000000001</v>
      </c>
      <c r="BK34" s="91">
        <f t="shared" si="50"/>
        <v>0</v>
      </c>
      <c r="BL34" s="92">
        <f t="shared" si="50"/>
        <v>0</v>
      </c>
      <c r="BM34" s="91">
        <f t="shared" si="50"/>
        <v>0</v>
      </c>
      <c r="BN34" s="91">
        <f t="shared" si="50"/>
        <v>0</v>
      </c>
      <c r="BO34" s="91">
        <f t="shared" si="50"/>
        <v>0</v>
      </c>
      <c r="BP34" s="91">
        <f>BP33*1209.48</f>
        <v>0</v>
      </c>
      <c r="BQ34" s="91">
        <f aca="true" t="shared" si="51" ref="BQ34:CH34">BQ33*1209.48</f>
        <v>0</v>
      </c>
      <c r="BR34" s="91">
        <f t="shared" si="51"/>
        <v>387.03360000000004</v>
      </c>
      <c r="BS34" s="92">
        <f t="shared" si="51"/>
        <v>774.0672000000001</v>
      </c>
      <c r="BT34" s="91">
        <f t="shared" si="51"/>
        <v>387.03360000000004</v>
      </c>
      <c r="BU34" s="91">
        <f t="shared" si="51"/>
        <v>1451.376</v>
      </c>
      <c r="BV34" s="91">
        <f t="shared" si="51"/>
        <v>3628.44</v>
      </c>
      <c r="BW34" s="91">
        <f t="shared" si="51"/>
        <v>4354.128</v>
      </c>
      <c r="BX34" s="91">
        <f t="shared" si="51"/>
        <v>1451.376</v>
      </c>
      <c r="BY34" s="92">
        <f t="shared" si="51"/>
        <v>2177.0640000000003</v>
      </c>
      <c r="BZ34" s="91">
        <f t="shared" si="51"/>
        <v>1814.22</v>
      </c>
      <c r="CA34" s="91">
        <f t="shared" si="51"/>
        <v>1451.376</v>
      </c>
      <c r="CB34" s="91">
        <f t="shared" si="51"/>
        <v>2902.752</v>
      </c>
      <c r="CC34" s="91">
        <f t="shared" si="51"/>
        <v>1451.376</v>
      </c>
      <c r="CD34" s="91">
        <f t="shared" si="51"/>
        <v>2177.064</v>
      </c>
      <c r="CE34" s="92">
        <f t="shared" si="51"/>
        <v>1935.1680000000001</v>
      </c>
      <c r="CF34" s="91">
        <f t="shared" si="51"/>
        <v>1935.1680000000001</v>
      </c>
      <c r="CG34" s="91">
        <f t="shared" si="51"/>
        <v>2902.752</v>
      </c>
      <c r="CH34" s="91">
        <f t="shared" si="51"/>
        <v>1451.376</v>
      </c>
    </row>
    <row r="35" spans="1:86" ht="18" customHeight="1">
      <c r="A35" s="200"/>
      <c r="B35" s="90" t="s">
        <v>106</v>
      </c>
      <c r="C35" s="93">
        <f>C34/C9</f>
        <v>3.6846306169078447</v>
      </c>
      <c r="D35" s="93">
        <f>D34/D9</f>
        <v>3.6436979853135005</v>
      </c>
      <c r="E35" s="93">
        <f>E34/E9</f>
        <v>3.764185956039681</v>
      </c>
      <c r="F35" s="93">
        <f aca="true" t="shared" si="52" ref="F35:AK35">F34/F9</f>
        <v>4.116794780882145</v>
      </c>
      <c r="G35" s="93">
        <f t="shared" si="52"/>
        <v>4.765901926444833</v>
      </c>
      <c r="H35" s="93">
        <f t="shared" si="52"/>
        <v>4.601699429296131</v>
      </c>
      <c r="I35" s="94">
        <f t="shared" si="52"/>
        <v>3.62866679167448</v>
      </c>
      <c r="J35" s="93">
        <f t="shared" si="52"/>
        <v>3.748146426496224</v>
      </c>
      <c r="K35" s="93">
        <f t="shared" si="52"/>
        <v>6.044881299458559</v>
      </c>
      <c r="L35" s="93">
        <f t="shared" si="52"/>
        <v>1.9092028413575375</v>
      </c>
      <c r="M35" s="94">
        <f t="shared" si="52"/>
        <v>3.7796250000000002</v>
      </c>
      <c r="N35" s="93">
        <f t="shared" si="52"/>
        <v>3.234984954864594</v>
      </c>
      <c r="O35" s="93">
        <f t="shared" si="52"/>
        <v>3.6558589420654912</v>
      </c>
      <c r="P35" s="93">
        <f t="shared" si="52"/>
        <v>3.6050074515648283</v>
      </c>
      <c r="Q35" s="94">
        <f t="shared" si="52"/>
        <v>3.99717984026439</v>
      </c>
      <c r="R35" s="93">
        <f t="shared" si="52"/>
        <v>0</v>
      </c>
      <c r="S35" s="93">
        <f t="shared" si="52"/>
        <v>5.27849869071865</v>
      </c>
      <c r="T35" s="93">
        <f t="shared" si="52"/>
        <v>5.284456581103224</v>
      </c>
      <c r="U35" s="94">
        <f t="shared" si="52"/>
        <v>1.7566884531590417</v>
      </c>
      <c r="V35" s="93">
        <f t="shared" si="52"/>
        <v>3.2975111976630966</v>
      </c>
      <c r="W35" s="93">
        <f t="shared" si="52"/>
        <v>5.481027190332327</v>
      </c>
      <c r="X35" s="93">
        <f t="shared" si="52"/>
        <v>5.60268674001158</v>
      </c>
      <c r="Y35" s="94">
        <f t="shared" si="52"/>
        <v>4.045083612040134</v>
      </c>
      <c r="Z35" s="93">
        <f t="shared" si="52"/>
        <v>3.7437957051654096</v>
      </c>
      <c r="AA35" s="93">
        <f t="shared" si="52"/>
        <v>5.575781790242028</v>
      </c>
      <c r="AB35" s="93">
        <f t="shared" si="52"/>
        <v>5.6070156461271</v>
      </c>
      <c r="AC35" s="94">
        <f t="shared" si="52"/>
        <v>3.730084811102545</v>
      </c>
      <c r="AD35" s="93">
        <f t="shared" si="52"/>
        <v>3.4855331412103747</v>
      </c>
      <c r="AE35" s="93">
        <f t="shared" si="52"/>
        <v>7.867010358949649</v>
      </c>
      <c r="AF35" s="93">
        <f t="shared" si="52"/>
        <v>6.012328086164042</v>
      </c>
      <c r="AG35" s="94">
        <f t="shared" si="52"/>
        <v>4.02043213296399</v>
      </c>
      <c r="AH35" s="93">
        <f t="shared" si="52"/>
        <v>4.093572133690595</v>
      </c>
      <c r="AI35" s="93">
        <f t="shared" si="52"/>
        <v>3.615784753363229</v>
      </c>
      <c r="AJ35" s="93">
        <f t="shared" si="52"/>
        <v>2.0053554404145078</v>
      </c>
      <c r="AK35" s="94">
        <f t="shared" si="52"/>
        <v>5.519939148073023</v>
      </c>
      <c r="AL35" s="93">
        <f aca="true" t="shared" si="53" ref="AL35:BO35">AL34/AL9</f>
        <v>5.258608695652175</v>
      </c>
      <c r="AM35" s="93">
        <f t="shared" si="53"/>
        <v>0</v>
      </c>
      <c r="AN35" s="93">
        <f t="shared" si="53"/>
        <v>0</v>
      </c>
      <c r="AO35" s="94">
        <f t="shared" si="53"/>
        <v>0</v>
      </c>
      <c r="AP35" s="93">
        <f t="shared" si="53"/>
        <v>0</v>
      </c>
      <c r="AQ35" s="93">
        <f t="shared" si="53"/>
        <v>0</v>
      </c>
      <c r="AR35" s="93">
        <f t="shared" si="53"/>
        <v>0</v>
      </c>
      <c r="AS35" s="94">
        <f t="shared" si="53"/>
        <v>0</v>
      </c>
      <c r="AT35" s="93">
        <f t="shared" si="53"/>
        <v>0</v>
      </c>
      <c r="AU35" s="93">
        <f t="shared" si="53"/>
        <v>0</v>
      </c>
      <c r="AV35" s="93">
        <f t="shared" si="53"/>
        <v>0</v>
      </c>
      <c r="AW35" s="94">
        <f t="shared" si="53"/>
        <v>0</v>
      </c>
      <c r="AX35" s="93">
        <f t="shared" si="53"/>
        <v>0</v>
      </c>
      <c r="AY35" s="93">
        <f t="shared" si="53"/>
        <v>0</v>
      </c>
      <c r="AZ35" s="93">
        <f t="shared" si="53"/>
        <v>0</v>
      </c>
      <c r="BA35" s="93">
        <f t="shared" si="53"/>
        <v>0</v>
      </c>
      <c r="BB35" s="93">
        <f t="shared" si="53"/>
        <v>0</v>
      </c>
      <c r="BC35" s="93">
        <f t="shared" si="53"/>
        <v>0</v>
      </c>
      <c r="BD35" s="94">
        <f t="shared" si="53"/>
        <v>3.611061765254712</v>
      </c>
      <c r="BE35" s="93">
        <f t="shared" si="53"/>
        <v>3.896311409395973</v>
      </c>
      <c r="BF35" s="93">
        <f t="shared" si="53"/>
        <v>2.643190675651065</v>
      </c>
      <c r="BG35" s="93">
        <f t="shared" si="53"/>
        <v>5.446063789868668</v>
      </c>
      <c r="BH35" s="94">
        <f t="shared" si="53"/>
        <v>3.2866304347826087</v>
      </c>
      <c r="BI35" s="93">
        <f t="shared" si="53"/>
        <v>3.4987669499186405</v>
      </c>
      <c r="BJ35" s="93">
        <f t="shared" si="53"/>
        <v>2.623600867678959</v>
      </c>
      <c r="BK35" s="93">
        <f t="shared" si="53"/>
        <v>0</v>
      </c>
      <c r="BL35" s="94">
        <f t="shared" si="53"/>
        <v>0</v>
      </c>
      <c r="BM35" s="93">
        <f t="shared" si="53"/>
        <v>0</v>
      </c>
      <c r="BN35" s="93">
        <f t="shared" si="53"/>
        <v>0</v>
      </c>
      <c r="BO35" s="93">
        <f t="shared" si="53"/>
        <v>0</v>
      </c>
      <c r="BP35" s="93">
        <f>BP34/BP9</f>
        <v>0</v>
      </c>
      <c r="BQ35" s="93">
        <f aca="true" t="shared" si="54" ref="BQ35:CH35">BQ34/BQ9</f>
        <v>0</v>
      </c>
      <c r="BR35" s="93">
        <f t="shared" si="54"/>
        <v>1.854497364638237</v>
      </c>
      <c r="BS35" s="94">
        <f t="shared" si="54"/>
        <v>3.8858795180722896</v>
      </c>
      <c r="BT35" s="93">
        <f t="shared" si="54"/>
        <v>2.2541269656377407</v>
      </c>
      <c r="BU35" s="93">
        <f t="shared" si="54"/>
        <v>3.4680430107526883</v>
      </c>
      <c r="BV35" s="93">
        <f t="shared" si="54"/>
        <v>4.952149583731404</v>
      </c>
      <c r="BW35" s="93">
        <f t="shared" si="54"/>
        <v>6.039850187265917</v>
      </c>
      <c r="BX35" s="93">
        <f t="shared" si="54"/>
        <v>4.755491480996068</v>
      </c>
      <c r="BY35" s="94">
        <f t="shared" si="54"/>
        <v>3.592514851485149</v>
      </c>
      <c r="BZ35" s="93">
        <f t="shared" si="54"/>
        <v>3.0116533864541832</v>
      </c>
      <c r="CA35" s="93">
        <f t="shared" si="54"/>
        <v>2.471268516941938</v>
      </c>
      <c r="CB35" s="93">
        <f t="shared" si="54"/>
        <v>4.910762984266621</v>
      </c>
      <c r="CC35" s="93">
        <f t="shared" si="54"/>
        <v>2.710319327731092</v>
      </c>
      <c r="CD35" s="93">
        <f t="shared" si="54"/>
        <v>3.724660393498717</v>
      </c>
      <c r="CE35" s="94">
        <f t="shared" si="54"/>
        <v>3.6416409484380883</v>
      </c>
      <c r="CF35" s="93">
        <f t="shared" si="54"/>
        <v>3.5274662777980312</v>
      </c>
      <c r="CG35" s="93">
        <f t="shared" si="54"/>
        <v>5.373476490188819</v>
      </c>
      <c r="CH35" s="93">
        <f t="shared" si="54"/>
        <v>4.071180925666199</v>
      </c>
    </row>
    <row r="36" spans="1:86" ht="18" customHeight="1" thickBot="1">
      <c r="A36" s="201"/>
      <c r="B36" s="79" t="s">
        <v>14</v>
      </c>
      <c r="C36" s="112" t="s">
        <v>310</v>
      </c>
      <c r="D36" s="112" t="s">
        <v>310</v>
      </c>
      <c r="E36" s="112" t="s">
        <v>310</v>
      </c>
      <c r="F36" s="112" t="s">
        <v>310</v>
      </c>
      <c r="G36" s="112" t="s">
        <v>310</v>
      </c>
      <c r="H36" s="112" t="s">
        <v>310</v>
      </c>
      <c r="I36" s="113" t="s">
        <v>310</v>
      </c>
      <c r="J36" s="112" t="s">
        <v>310</v>
      </c>
      <c r="K36" s="112" t="s">
        <v>310</v>
      </c>
      <c r="L36" s="112" t="s">
        <v>310</v>
      </c>
      <c r="M36" s="113" t="s">
        <v>310</v>
      </c>
      <c r="N36" s="112" t="s">
        <v>310</v>
      </c>
      <c r="O36" s="112" t="s">
        <v>310</v>
      </c>
      <c r="P36" s="112" t="s">
        <v>310</v>
      </c>
      <c r="Q36" s="113" t="s">
        <v>310</v>
      </c>
      <c r="R36" s="112" t="s">
        <v>310</v>
      </c>
      <c r="S36" s="112" t="s">
        <v>310</v>
      </c>
      <c r="T36" s="112" t="s">
        <v>310</v>
      </c>
      <c r="U36" s="113" t="s">
        <v>310</v>
      </c>
      <c r="V36" s="112" t="s">
        <v>310</v>
      </c>
      <c r="W36" s="112" t="s">
        <v>310</v>
      </c>
      <c r="X36" s="112" t="s">
        <v>310</v>
      </c>
      <c r="Y36" s="113" t="s">
        <v>310</v>
      </c>
      <c r="Z36" s="112" t="s">
        <v>310</v>
      </c>
      <c r="AA36" s="112" t="s">
        <v>310</v>
      </c>
      <c r="AB36" s="112" t="s">
        <v>310</v>
      </c>
      <c r="AC36" s="113" t="s">
        <v>310</v>
      </c>
      <c r="AD36" s="112" t="s">
        <v>310</v>
      </c>
      <c r="AE36" s="112" t="s">
        <v>310</v>
      </c>
      <c r="AF36" s="112" t="s">
        <v>310</v>
      </c>
      <c r="AG36" s="113" t="s">
        <v>310</v>
      </c>
      <c r="AH36" s="112" t="s">
        <v>310</v>
      </c>
      <c r="AI36" s="112" t="s">
        <v>310</v>
      </c>
      <c r="AJ36" s="112" t="s">
        <v>310</v>
      </c>
      <c r="AK36" s="113" t="s">
        <v>310</v>
      </c>
      <c r="AL36" s="112" t="s">
        <v>310</v>
      </c>
      <c r="AM36" s="112" t="s">
        <v>310</v>
      </c>
      <c r="AN36" s="112" t="s">
        <v>310</v>
      </c>
      <c r="AO36" s="113" t="s">
        <v>310</v>
      </c>
      <c r="AP36" s="112" t="s">
        <v>310</v>
      </c>
      <c r="AQ36" s="112" t="s">
        <v>310</v>
      </c>
      <c r="AR36" s="112" t="s">
        <v>310</v>
      </c>
      <c r="AS36" s="113" t="s">
        <v>310</v>
      </c>
      <c r="AT36" s="112" t="s">
        <v>310</v>
      </c>
      <c r="AU36" s="112" t="s">
        <v>310</v>
      </c>
      <c r="AV36" s="112" t="s">
        <v>310</v>
      </c>
      <c r="AW36" s="113" t="s">
        <v>310</v>
      </c>
      <c r="AX36" s="112" t="s">
        <v>310</v>
      </c>
      <c r="AY36" s="112" t="s">
        <v>310</v>
      </c>
      <c r="AZ36" s="112" t="s">
        <v>310</v>
      </c>
      <c r="BA36" s="112" t="s">
        <v>310</v>
      </c>
      <c r="BB36" s="112" t="s">
        <v>310</v>
      </c>
      <c r="BC36" s="112" t="s">
        <v>310</v>
      </c>
      <c r="BD36" s="113" t="s">
        <v>310</v>
      </c>
      <c r="BE36" s="112" t="s">
        <v>310</v>
      </c>
      <c r="BF36" s="112" t="s">
        <v>310</v>
      </c>
      <c r="BG36" s="112" t="s">
        <v>310</v>
      </c>
      <c r="BH36" s="113" t="s">
        <v>310</v>
      </c>
      <c r="BI36" s="112" t="s">
        <v>310</v>
      </c>
      <c r="BJ36" s="112" t="s">
        <v>310</v>
      </c>
      <c r="BK36" s="112" t="s">
        <v>310</v>
      </c>
      <c r="BL36" s="113" t="s">
        <v>310</v>
      </c>
      <c r="BM36" s="112" t="s">
        <v>310</v>
      </c>
      <c r="BN36" s="112" t="s">
        <v>310</v>
      </c>
      <c r="BO36" s="112" t="s">
        <v>310</v>
      </c>
      <c r="BP36" s="112" t="s">
        <v>310</v>
      </c>
      <c r="BQ36" s="112" t="s">
        <v>310</v>
      </c>
      <c r="BR36" s="112" t="s">
        <v>310</v>
      </c>
      <c r="BS36" s="113" t="s">
        <v>310</v>
      </c>
      <c r="BT36" s="112" t="s">
        <v>310</v>
      </c>
      <c r="BU36" s="112" t="s">
        <v>310</v>
      </c>
      <c r="BV36" s="112" t="s">
        <v>310</v>
      </c>
      <c r="BW36" s="112" t="s">
        <v>310</v>
      </c>
      <c r="BX36" s="112" t="s">
        <v>310</v>
      </c>
      <c r="BY36" s="113" t="s">
        <v>310</v>
      </c>
      <c r="BZ36" s="112" t="s">
        <v>310</v>
      </c>
      <c r="CA36" s="112" t="s">
        <v>310</v>
      </c>
      <c r="CB36" s="112" t="s">
        <v>310</v>
      </c>
      <c r="CC36" s="112" t="s">
        <v>310</v>
      </c>
      <c r="CD36" s="112" t="s">
        <v>310</v>
      </c>
      <c r="CE36" s="113" t="s">
        <v>310</v>
      </c>
      <c r="CF36" s="112" t="s">
        <v>310</v>
      </c>
      <c r="CG36" s="112" t="s">
        <v>310</v>
      </c>
      <c r="CH36" s="112" t="s">
        <v>310</v>
      </c>
    </row>
    <row r="37" spans="1:87" s="1" customFormat="1" ht="19.5" customHeight="1" thickTop="1">
      <c r="A37" s="202" t="s">
        <v>308</v>
      </c>
      <c r="B37" s="202"/>
      <c r="C37" s="118">
        <f aca="true" t="shared" si="55" ref="C37:I37">C12+C16+C21+C25+C29+C34</f>
        <v>36005.206119200004</v>
      </c>
      <c r="D37" s="118">
        <f t="shared" si="55"/>
        <v>36525.0274606</v>
      </c>
      <c r="E37" s="118">
        <f t="shared" si="55"/>
        <v>35741.7245786</v>
      </c>
      <c r="F37" s="118">
        <f t="shared" si="55"/>
        <v>47086.2109126</v>
      </c>
      <c r="G37" s="118">
        <f t="shared" si="55"/>
        <v>31455.7736528</v>
      </c>
      <c r="H37" s="118">
        <f t="shared" si="55"/>
        <v>32219.653392599997</v>
      </c>
      <c r="I37" s="118">
        <f t="shared" si="55"/>
        <v>34600.917284</v>
      </c>
      <c r="J37" s="118">
        <f aca="true" t="shared" si="56" ref="J37:AC37">J12+J16+J21+J25+J29+J34</f>
        <v>31007.2081638</v>
      </c>
      <c r="K37" s="118">
        <f t="shared" si="56"/>
        <v>50514.7733238</v>
      </c>
      <c r="L37" s="118">
        <f t="shared" si="56"/>
        <v>34081.93095280001</v>
      </c>
      <c r="M37" s="118">
        <f t="shared" si="56"/>
        <v>33734.85176</v>
      </c>
      <c r="N37" s="118">
        <f t="shared" si="56"/>
        <v>39574.84111320001</v>
      </c>
      <c r="O37" s="118">
        <f t="shared" si="56"/>
        <v>14165.930981000001</v>
      </c>
      <c r="P37" s="118">
        <f t="shared" si="56"/>
        <v>14270.331949800002</v>
      </c>
      <c r="Q37" s="118">
        <f t="shared" si="56"/>
        <v>46908.426776</v>
      </c>
      <c r="R37" s="118">
        <f t="shared" si="56"/>
        <v>47562.530459199996</v>
      </c>
      <c r="S37" s="118">
        <f t="shared" si="56"/>
        <v>23859.4168202</v>
      </c>
      <c r="T37" s="118">
        <f t="shared" si="56"/>
        <v>39154.9771578</v>
      </c>
      <c r="U37" s="118">
        <f t="shared" si="56"/>
        <v>34675.50518400001</v>
      </c>
      <c r="V37" s="118">
        <f t="shared" si="56"/>
        <v>34172.846651</v>
      </c>
      <c r="W37" s="118">
        <f t="shared" si="56"/>
        <v>13543.338915599998</v>
      </c>
      <c r="X37" s="118">
        <f t="shared" si="56"/>
        <v>36508.69996259999</v>
      </c>
      <c r="Y37" s="118">
        <f t="shared" si="56"/>
        <v>48678.951648</v>
      </c>
      <c r="Z37" s="118">
        <f t="shared" si="56"/>
        <v>34771.0284594</v>
      </c>
      <c r="AA37" s="118">
        <f t="shared" si="56"/>
        <v>36578.0683276</v>
      </c>
      <c r="AB37" s="118">
        <f t="shared" si="56"/>
        <v>36497.6010242</v>
      </c>
      <c r="AC37" s="118">
        <f t="shared" si="56"/>
        <v>31743.176224000003</v>
      </c>
      <c r="AD37" s="118">
        <f aca="true" t="shared" si="57" ref="AD37:BP37">AD12+AD16+AD21+AD25+AD29+AD34</f>
        <v>38584.6939952</v>
      </c>
      <c r="AE37" s="118">
        <f t="shared" si="57"/>
        <v>26677.6601246</v>
      </c>
      <c r="AF37" s="118">
        <f t="shared" si="57"/>
        <v>45708.6423732</v>
      </c>
      <c r="AG37" s="118">
        <f t="shared" si="57"/>
        <v>46140.162560000004</v>
      </c>
      <c r="AH37" s="118">
        <f t="shared" si="57"/>
        <v>46879.55621660001</v>
      </c>
      <c r="AI37" s="118">
        <f t="shared" si="57"/>
        <v>14307.100342200001</v>
      </c>
      <c r="AJ37" s="118">
        <f t="shared" si="57"/>
        <v>13781.499778</v>
      </c>
      <c r="AK37" s="118">
        <f t="shared" si="57"/>
        <v>25953.091712</v>
      </c>
      <c r="AL37" s="118">
        <f t="shared" si="57"/>
        <v>28974.707964</v>
      </c>
      <c r="AM37" s="118">
        <f t="shared" si="57"/>
        <v>33913.943503200004</v>
      </c>
      <c r="AN37" s="118">
        <f t="shared" si="57"/>
        <v>35326.3465936</v>
      </c>
      <c r="AO37" s="118">
        <f t="shared" si="57"/>
        <v>73582.183868</v>
      </c>
      <c r="AP37" s="118">
        <f t="shared" si="57"/>
        <v>71293.255215</v>
      </c>
      <c r="AQ37" s="118">
        <f t="shared" si="57"/>
        <v>71366.80912959999</v>
      </c>
      <c r="AR37" s="118">
        <f t="shared" si="57"/>
        <v>44915.6172132</v>
      </c>
      <c r="AS37" s="118">
        <f t="shared" si="57"/>
        <v>34976.570184</v>
      </c>
      <c r="AT37" s="118">
        <f t="shared" si="57"/>
        <v>35706.016631000006</v>
      </c>
      <c r="AU37" s="118">
        <f t="shared" si="57"/>
        <v>34202.9888872</v>
      </c>
      <c r="AV37" s="118">
        <f t="shared" si="57"/>
        <v>39449.37382800001</v>
      </c>
      <c r="AW37" s="118">
        <f t="shared" si="57"/>
        <v>27039.394656000004</v>
      </c>
      <c r="AX37" s="118">
        <f t="shared" si="57"/>
        <v>36124.7793912</v>
      </c>
      <c r="AY37" s="118">
        <f t="shared" si="57"/>
        <v>51159.2511604</v>
      </c>
      <c r="AZ37" s="118">
        <f t="shared" si="57"/>
        <v>13034.903816600001</v>
      </c>
      <c r="BA37" s="118">
        <f t="shared" si="57"/>
        <v>31972.6501036</v>
      </c>
      <c r="BB37" s="118">
        <f t="shared" si="57"/>
        <v>32150.8849072</v>
      </c>
      <c r="BC37" s="118">
        <f t="shared" si="57"/>
        <v>36162.23855079999</v>
      </c>
      <c r="BD37" s="118">
        <f t="shared" si="57"/>
        <v>35776.015132</v>
      </c>
      <c r="BE37" s="118">
        <f t="shared" si="57"/>
        <v>28737.367422000003</v>
      </c>
      <c r="BF37" s="118">
        <f t="shared" si="57"/>
        <v>33068.5956886</v>
      </c>
      <c r="BG37" s="118">
        <f t="shared" si="57"/>
        <v>33895.183418</v>
      </c>
      <c r="BH37" s="118">
        <f t="shared" si="57"/>
        <v>18044.530447999998</v>
      </c>
      <c r="BI37" s="118">
        <f t="shared" si="57"/>
        <v>38080.00736059999</v>
      </c>
      <c r="BJ37" s="118">
        <f t="shared" si="57"/>
        <v>49110.0104096</v>
      </c>
      <c r="BK37" s="118">
        <f t="shared" si="57"/>
        <v>32691.578143400002</v>
      </c>
      <c r="BL37" s="118">
        <f t="shared" si="57"/>
        <v>35679.680576</v>
      </c>
      <c r="BM37" s="118">
        <f t="shared" si="57"/>
        <v>33171.157607</v>
      </c>
      <c r="BN37" s="118">
        <f t="shared" si="57"/>
        <v>33750.7071474</v>
      </c>
      <c r="BO37" s="118">
        <f t="shared" si="57"/>
        <v>34181.027503200006</v>
      </c>
      <c r="BP37" s="118">
        <f t="shared" si="57"/>
        <v>25750.2966248</v>
      </c>
      <c r="BQ37" s="118">
        <f aca="true" t="shared" si="58" ref="BQ37:CH37">BQ12+BQ16+BQ21+BQ25+BQ29+BQ34</f>
        <v>45253.5436024</v>
      </c>
      <c r="BR37" s="118">
        <f t="shared" si="58"/>
        <v>14938.2599102</v>
      </c>
      <c r="BS37" s="118">
        <f t="shared" si="58"/>
        <v>13702.626216</v>
      </c>
      <c r="BT37" s="118">
        <f t="shared" si="58"/>
        <v>12156.4097242</v>
      </c>
      <c r="BU37" s="118">
        <f t="shared" si="58"/>
        <v>25954.894701000005</v>
      </c>
      <c r="BV37" s="118">
        <f t="shared" si="58"/>
        <v>44043.637214200004</v>
      </c>
      <c r="BW37" s="118">
        <f t="shared" si="58"/>
        <v>51065.589731399996</v>
      </c>
      <c r="BX37" s="118">
        <f t="shared" si="58"/>
        <v>18822.665999200002</v>
      </c>
      <c r="BY37" s="118">
        <f t="shared" si="58"/>
        <v>40856.702880000004</v>
      </c>
      <c r="BZ37" s="118">
        <f t="shared" si="58"/>
        <v>37449.668582399994</v>
      </c>
      <c r="CA37" s="118">
        <f t="shared" si="58"/>
        <v>39470.224305799995</v>
      </c>
      <c r="CB37" s="118">
        <f t="shared" si="58"/>
        <v>36682.4738206</v>
      </c>
      <c r="CC37" s="118">
        <f t="shared" si="58"/>
        <v>36608.463783</v>
      </c>
      <c r="CD37" s="118">
        <f t="shared" si="58"/>
        <v>35381.930136999996</v>
      </c>
      <c r="CE37" s="118">
        <f t="shared" si="58"/>
        <v>34956.054471999996</v>
      </c>
      <c r="CF37" s="118">
        <f t="shared" si="58"/>
        <v>35718.440543599994</v>
      </c>
      <c r="CG37" s="118">
        <f t="shared" si="58"/>
        <v>34237.4091092</v>
      </c>
      <c r="CH37" s="118">
        <f t="shared" si="58"/>
        <v>25089.228049</v>
      </c>
      <c r="CI37" s="125">
        <f>SUM(C37:CH37)</f>
        <v>2939347.6522206003</v>
      </c>
    </row>
    <row r="38" spans="3:86" s="1" customFormat="1" ht="12.75"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</row>
    <row r="39" spans="3:86" s="1" customFormat="1" ht="12.75">
      <c r="C39" s="120">
        <f aca="true" t="shared" si="59" ref="C39:I39">C37/C9/12</f>
        <v>5.712935725945672</v>
      </c>
      <c r="D39" s="120">
        <f t="shared" si="59"/>
        <v>5.731034246626499</v>
      </c>
      <c r="E39" s="120">
        <f t="shared" si="59"/>
        <v>5.793575273714581</v>
      </c>
      <c r="F39" s="120">
        <f t="shared" si="59"/>
        <v>5.564956615208245</v>
      </c>
      <c r="G39" s="120">
        <f t="shared" si="59"/>
        <v>5.738429227378867</v>
      </c>
      <c r="H39" s="120">
        <f t="shared" si="59"/>
        <v>5.675271858063834</v>
      </c>
      <c r="I39" s="120">
        <f t="shared" si="59"/>
        <v>5.4067312463278965</v>
      </c>
      <c r="J39" s="120">
        <f aca="true" t="shared" si="60" ref="J39:AC39">J37/J9/12</f>
        <v>5.00471433982181</v>
      </c>
      <c r="K39" s="120">
        <f t="shared" si="60"/>
        <v>5.84418220692767</v>
      </c>
      <c r="L39" s="120">
        <f t="shared" si="60"/>
        <v>5.604105984083137</v>
      </c>
      <c r="M39" s="120">
        <f t="shared" si="60"/>
        <v>5.490698528645833</v>
      </c>
      <c r="N39" s="120">
        <f t="shared" si="60"/>
        <v>5.51304484470077</v>
      </c>
      <c r="O39" s="120">
        <f t="shared" si="60"/>
        <v>5.947074299328296</v>
      </c>
      <c r="P39" s="120">
        <f t="shared" si="60"/>
        <v>5.907572424987581</v>
      </c>
      <c r="Q39" s="120">
        <f t="shared" si="60"/>
        <v>5.382863625263931</v>
      </c>
      <c r="R39" s="120">
        <f t="shared" si="60"/>
        <v>5.511045891175379</v>
      </c>
      <c r="S39" s="120">
        <f t="shared" si="60"/>
        <v>5.7849424935020854</v>
      </c>
      <c r="T39" s="120">
        <f t="shared" si="60"/>
        <v>5.940132465228473</v>
      </c>
      <c r="U39" s="120">
        <f t="shared" si="60"/>
        <v>5.24623353667393</v>
      </c>
      <c r="V39" s="120">
        <f t="shared" si="60"/>
        <v>5.545739475981825</v>
      </c>
      <c r="W39" s="120">
        <f t="shared" si="60"/>
        <v>5.68283774572004</v>
      </c>
      <c r="X39" s="120">
        <f t="shared" si="60"/>
        <v>5.87220934867786</v>
      </c>
      <c r="Y39" s="120">
        <f t="shared" si="60"/>
        <v>5.652981192865106</v>
      </c>
      <c r="Z39" s="120">
        <f t="shared" si="60"/>
        <v>5.60569879077191</v>
      </c>
      <c r="AA39" s="120">
        <f t="shared" si="60"/>
        <v>5.855114023498527</v>
      </c>
      <c r="AB39" s="120">
        <f t="shared" si="60"/>
        <v>5.874959922767367</v>
      </c>
      <c r="AC39" s="120">
        <f t="shared" si="60"/>
        <v>5.098813965561553</v>
      </c>
      <c r="AD39" s="120">
        <f aca="true" t="shared" si="61" ref="AD39:BP39">AD37/AD9/12</f>
        <v>5.791410602065322</v>
      </c>
      <c r="AE39" s="120">
        <f t="shared" si="61"/>
        <v>5.355669341644583</v>
      </c>
      <c r="AF39" s="120">
        <f t="shared" si="61"/>
        <v>5.259670714029273</v>
      </c>
      <c r="AG39" s="120">
        <f t="shared" si="61"/>
        <v>5.32550352723915</v>
      </c>
      <c r="AH39" s="120">
        <f t="shared" si="61"/>
        <v>5.509278923588588</v>
      </c>
      <c r="AI39" s="120">
        <f t="shared" si="61"/>
        <v>5.940500059043349</v>
      </c>
      <c r="AJ39" s="120">
        <f t="shared" si="61"/>
        <v>5.950561216753022</v>
      </c>
      <c r="AK39" s="120">
        <f t="shared" si="61"/>
        <v>5.483665422582827</v>
      </c>
      <c r="AL39" s="120">
        <f t="shared" si="61"/>
        <v>5.832268108695652</v>
      </c>
      <c r="AM39" s="120">
        <f t="shared" si="61"/>
        <v>5.340442098639456</v>
      </c>
      <c r="AN39" s="120">
        <f t="shared" si="61"/>
        <v>5.435491536435253</v>
      </c>
      <c r="AO39" s="120">
        <f t="shared" si="61"/>
        <v>5.290180877980042</v>
      </c>
      <c r="AP39" s="120">
        <f t="shared" si="61"/>
        <v>5.782096935523114</v>
      </c>
      <c r="AQ39" s="120">
        <f t="shared" si="61"/>
        <v>5.623330270549672</v>
      </c>
      <c r="AR39" s="120">
        <f t="shared" si="61"/>
        <v>5.635302771906051</v>
      </c>
      <c r="AS39" s="120">
        <f t="shared" si="61"/>
        <v>5.291783191721133</v>
      </c>
      <c r="AT39" s="120">
        <f t="shared" si="61"/>
        <v>5.47470356194419</v>
      </c>
      <c r="AU39" s="120">
        <f t="shared" si="61"/>
        <v>5.345553401975494</v>
      </c>
      <c r="AV39" s="120">
        <f t="shared" si="61"/>
        <v>5.31949485275081</v>
      </c>
      <c r="AW39" s="120">
        <f t="shared" si="61"/>
        <v>5.011750195729538</v>
      </c>
      <c r="AX39" s="120">
        <f t="shared" si="61"/>
        <v>5.007315839321357</v>
      </c>
      <c r="AY39" s="120">
        <f t="shared" si="61"/>
        <v>5.280246383494345</v>
      </c>
      <c r="AZ39" s="120">
        <f t="shared" si="61"/>
        <v>5.0034177094273</v>
      </c>
      <c r="BA39" s="120">
        <f t="shared" si="61"/>
        <v>5.238669895071438</v>
      </c>
      <c r="BB39" s="120">
        <f t="shared" si="61"/>
        <v>5.324404628245893</v>
      </c>
      <c r="BC39" s="120">
        <f t="shared" si="61"/>
        <v>5.288732676787176</v>
      </c>
      <c r="BD39" s="120">
        <f t="shared" si="61"/>
        <v>5.563229323256827</v>
      </c>
      <c r="BE39" s="120">
        <f t="shared" si="61"/>
        <v>5.357451048098434</v>
      </c>
      <c r="BF39" s="120">
        <f t="shared" si="61"/>
        <v>5.018605549778425</v>
      </c>
      <c r="BG39" s="120">
        <f t="shared" si="61"/>
        <v>5.299434555659787</v>
      </c>
      <c r="BH39" s="120">
        <f t="shared" si="61"/>
        <v>5.8373869202898545</v>
      </c>
      <c r="BI39" s="120">
        <f t="shared" si="61"/>
        <v>5.737360236334598</v>
      </c>
      <c r="BJ39" s="120">
        <f t="shared" si="61"/>
        <v>5.5484013929862614</v>
      </c>
      <c r="BK39" s="120">
        <f t="shared" si="61"/>
        <v>5.018047851568737</v>
      </c>
      <c r="BL39" s="120">
        <f t="shared" si="61"/>
        <v>5.7711698654244294</v>
      </c>
      <c r="BM39" s="120">
        <f t="shared" si="61"/>
        <v>5.32100699502727</v>
      </c>
      <c r="BN39" s="120">
        <f t="shared" si="61"/>
        <v>5.441205124685626</v>
      </c>
      <c r="BO39" s="120">
        <f t="shared" si="61"/>
        <v>5.382499921768708</v>
      </c>
      <c r="BP39" s="120">
        <f t="shared" si="61"/>
        <v>5.173235419639988</v>
      </c>
      <c r="BQ39" s="120">
        <f aca="true" t="shared" si="62" ref="BQ39:CH39">BQ37/BQ9/12</f>
        <v>5.5101236609195405</v>
      </c>
      <c r="BR39" s="120">
        <f t="shared" si="62"/>
        <v>5.964805905685993</v>
      </c>
      <c r="BS39" s="120">
        <f t="shared" si="62"/>
        <v>5.73235701807229</v>
      </c>
      <c r="BT39" s="120">
        <f t="shared" si="62"/>
        <v>5.9000241332750925</v>
      </c>
      <c r="BU39" s="120">
        <f t="shared" si="62"/>
        <v>5.168238689964158</v>
      </c>
      <c r="BV39" s="120">
        <f t="shared" si="62"/>
        <v>5.009284975001138</v>
      </c>
      <c r="BW39" s="120">
        <f t="shared" si="62"/>
        <v>5.902990443820225</v>
      </c>
      <c r="BX39" s="120">
        <f t="shared" si="62"/>
        <v>5.1394347966360865</v>
      </c>
      <c r="BY39" s="120">
        <f t="shared" si="62"/>
        <v>5.618358481848186</v>
      </c>
      <c r="BZ39" s="120">
        <f t="shared" si="62"/>
        <v>5.180620377158034</v>
      </c>
      <c r="CA39" s="120">
        <f t="shared" si="62"/>
        <v>5.600519936687667</v>
      </c>
      <c r="CB39" s="120">
        <f t="shared" si="62"/>
        <v>5.171498593103253</v>
      </c>
      <c r="CC39" s="120">
        <f t="shared" si="62"/>
        <v>5.696928693277311</v>
      </c>
      <c r="CD39" s="120">
        <f t="shared" si="62"/>
        <v>5.044472503136583</v>
      </c>
      <c r="CE39" s="120">
        <f t="shared" si="62"/>
        <v>5.481754872663404</v>
      </c>
      <c r="CF39" s="120">
        <f t="shared" si="62"/>
        <v>5.42569579286669</v>
      </c>
      <c r="CG39" s="120">
        <f t="shared" si="62"/>
        <v>5.281594642292977</v>
      </c>
      <c r="CH39" s="120">
        <f t="shared" si="62"/>
        <v>5.8647096888733055</v>
      </c>
    </row>
    <row r="41" spans="4:86" ht="15.75">
      <c r="D41" s="96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</row>
    <row r="42" spans="4:86" ht="15.75">
      <c r="D42" s="96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</row>
    <row r="43" spans="4:86" ht="47.25" customHeight="1">
      <c r="D43" s="121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</row>
    <row r="44" spans="4:86" ht="12.75">
      <c r="D44" s="122"/>
      <c r="H44" s="122"/>
      <c r="L44" s="122"/>
      <c r="P44" s="122"/>
      <c r="T44" s="122"/>
      <c r="X44" s="122"/>
      <c r="AB44" s="122"/>
      <c r="AF44" s="122"/>
      <c r="AJ44" s="122"/>
      <c r="AN44" s="122"/>
      <c r="AR44" s="122"/>
      <c r="AV44" s="122"/>
      <c r="AZ44" s="122"/>
      <c r="BC44" s="122"/>
      <c r="BG44" s="122"/>
      <c r="BK44" s="122"/>
      <c r="BO44" s="122"/>
      <c r="BR44" s="122"/>
      <c r="BV44" s="122"/>
      <c r="BX44" s="122"/>
      <c r="CB44" s="122"/>
      <c r="CD44" s="122"/>
      <c r="CH44" s="122"/>
    </row>
    <row r="76" ht="12.75">
      <c r="E76" s="123" t="s">
        <v>318</v>
      </c>
    </row>
  </sheetData>
  <sheetProtection/>
  <mergeCells count="12">
    <mergeCell ref="A6:B6"/>
    <mergeCell ref="A5:B5"/>
    <mergeCell ref="A24:A27"/>
    <mergeCell ref="H1:K1"/>
    <mergeCell ref="H2:K2"/>
    <mergeCell ref="H3:K3"/>
    <mergeCell ref="A32:A36"/>
    <mergeCell ref="A37:B37"/>
    <mergeCell ref="A28:A31"/>
    <mergeCell ref="A11:A14"/>
    <mergeCell ref="A15:A18"/>
    <mergeCell ref="A19:A23"/>
  </mergeCells>
  <printOptions/>
  <pageMargins left="0.3937007874015748" right="0" top="0" bottom="0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2015-09-14T11:42:17Z</cp:lastPrinted>
  <dcterms:created xsi:type="dcterms:W3CDTF">2007-12-13T08:11:03Z</dcterms:created>
  <dcterms:modified xsi:type="dcterms:W3CDTF">2015-09-14T11:42:33Z</dcterms:modified>
  <cp:category/>
  <cp:version/>
  <cp:contentType/>
  <cp:contentStatus/>
</cp:coreProperties>
</file>